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de emploi" sheetId="1" state="visible" r:id="rId3"/>
    <sheet name="Planning" sheetId="2" state="visible" r:id="rId4"/>
    <sheet name="Chantiers" sheetId="3" state="visible" r:id="rId5"/>
    <sheet name="Equipes" sheetId="4" state="visible" r:id="rId6"/>
  </sheets>
  <definedNames>
    <definedName function="false" hidden="false" localSheetId="1" name="_xlnm.Print_Area" vbProcedure="false">Planning!$A$1:$K$56</definedName>
    <definedName function="false" hidden="false" localSheetId="1" name="_xlnm.Print_Titles" vbProcedure="false">Planning!$1:$6</definedName>
    <definedName function="false" hidden="true" localSheetId="1" name="_xlnm._FilterDatabase" vbProcedure="false">Planning!$A$6:$K$56</definedName>
    <definedName function="false" hidden="false" name="ChantiersListe" vbProcedure="false">Chantiers!$A$2:$A$51</definedName>
    <definedName function="false" hidden="false" name="EquipesListe" vbProcedure="false">Equipes!$A$2:$A$51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<sst xmlns="http://schemas.openxmlformats.org/spreadsheetml/2006/main" count="82" uniqueCount="62">
  <si>
    <t xml:space="preserve">PLANNING DE CHANTIER</t>
  </si>
  <si>
    <t xml:space="preserve">Modèle gratuit Prospecto</t>
  </si>
  <si>
    <t xml:space="preserve">1. Préparer</t>
  </si>
  <si>
    <t xml:space="preserve">Remplacez les exemples dans Chantiers et Equipes. Utilisez toujours exactement le même nom pour une équipe.</t>
  </si>
  <si>
    <t xml:space="preserve">2. Planifier</t>
  </si>
  <si>
    <t xml:space="preserve">Dans Planning, les cellules bleues sont à saisir. 50 lignes sont prévues, de 7 à 56. Conservez les formules des colonnes G, H, J et K.</t>
  </si>
  <si>
    <t xml:space="preserve">3. Lire les alertes</t>
  </si>
  <si>
    <t xml:space="preserve">Un chevauchement signifie : même équipe, au moins une journée commune, deux tâches non annulées et dates valides.</t>
  </si>
  <si>
    <t xml:space="preserve">Journée entière</t>
  </si>
  <si>
    <t xml:space="preserve">Les dates de début et de fin sont incluses. Fin lundi et début lundi = chevauchement. Ce modèle ne gère pas les demi-journées.</t>
  </si>
  <si>
    <t xml:space="preserve">Durées</t>
  </si>
  <si>
    <t xml:space="preserve">Jours calendaires = tous les jours inclus. Jours lun.-ven. = hors samedi et dimanche, sans déduction automatique des jours fériés.</t>
  </si>
  <si>
    <t xml:space="preserve">Annulation</t>
  </si>
  <si>
    <t xml:space="preserve">Choisissez Annulé en colonne I pour libérer une affectation. Une tâche terminée reste dans l’historique et peut révéler un ancien chevauchement.</t>
  </si>
  <si>
    <t xml:space="preserve">Lecture du planning</t>
  </si>
  <si>
    <t xml:space="preserve">Les 21 colonnes de calendrier commencent à la date saisie en M4. Les tâches hors de cette fenêtre restent contrôlées par les formules.</t>
  </si>
  <si>
    <t xml:space="preserve">Contrôle des données</t>
  </si>
  <si>
    <t xml:space="preserve">À compléter : un champ requis manque. Dates invalides : fin avant début ou date non reconnue. Ces lignes ne sont pas incluses dans les conflits.</t>
  </si>
  <si>
    <t xml:space="preserve">Exemple fourni</t>
  </si>
  <si>
    <t xml:space="preserve">Les deux premières tâches se chevauchent volontairement le 6 octobre 2026. Remplacez ou effacez les exemples avant utilisation.</t>
  </si>
  <si>
    <t xml:space="preserve">Limites du contrôle</t>
  </si>
  <si>
    <t xml:space="preserve">Le fichier compare les équipes. Il ne vérifie pas les personnes communes à deux équipes, les engins, les prérequis ni les temps de séchage.</t>
  </si>
  <si>
    <t xml:space="preserve">Mise à jour</t>
  </si>
  <si>
    <t xml:space="preserve">Après un décalage, relisez les alertes. Partagez une seule version datée avec l’équipe. Les listes Chantiers et Equipes sont des répertoires à compléter.</t>
  </si>
  <si>
    <t xml:space="preserve">Ouvrir le fichier</t>
  </si>
  <si>
    <t xml:space="preserve">Compatible Excel et LibreOffice Calc. Les résultats initiaux ont été recalculés avec LibreOffice. Autorisez le calcul automatique lors de vos modifications.</t>
  </si>
  <si>
    <t xml:space="preserve">Ressources</t>
  </si>
  <si>
    <t xml:space="preserve">https://prospecto.fr/outils-gratuits-artisans/</t>
  </si>
  <si>
    <t xml:space="preserve">Cellules bleues : saisie. Dates inclusives, à la journée entière. 50 tâches.</t>
  </si>
  <si>
    <t xml:space="preserve">Les alertes portent sur la même équipe, y compris sur des chantiers différents.</t>
  </si>
  <si>
    <t xml:space="preserve">Calendrier dès :</t>
  </si>
  <si>
    <t xml:space="preserve">N°</t>
  </si>
  <si>
    <t xml:space="preserve">Chantier</t>
  </si>
  <si>
    <t xml:space="preserve">Tâche</t>
  </si>
  <si>
    <t xml:space="preserve">Équipe</t>
  </si>
  <si>
    <t xml:space="preserve">Début</t>
  </si>
  <si>
    <t xml:space="preserve">Fin</t>
  </si>
  <si>
    <t xml:space="preserve">Jours calendaires</t>
  </si>
  <si>
    <t xml:space="preserve">Jours lun.-ven.</t>
  </si>
  <si>
    <t xml:space="preserve">Statut</t>
  </si>
  <si>
    <t xml:space="preserve">Autres conflits</t>
  </si>
  <si>
    <t xml:space="preserve">Contrôle</t>
  </si>
  <si>
    <t xml:space="preserve">P01</t>
  </si>
  <si>
    <t xml:space="preserve">Chantier A</t>
  </si>
  <si>
    <t xml:space="preserve">Préparation supports</t>
  </si>
  <si>
    <t xml:space="preserve">Équipe 1</t>
  </si>
  <si>
    <t xml:space="preserve">Prévu</t>
  </si>
  <si>
    <t xml:space="preserve">P02</t>
  </si>
  <si>
    <t xml:space="preserve">Chantier B</t>
  </si>
  <si>
    <t xml:space="preserve">Petite intervention</t>
  </si>
  <si>
    <t xml:space="preserve">P03</t>
  </si>
  <si>
    <t xml:space="preserve">Pose</t>
  </si>
  <si>
    <t xml:space="preserve">Équipe 2</t>
  </si>
  <si>
    <t xml:space="preserve">Adresse / zone</t>
  </si>
  <si>
    <t xml:space="preserve">Responsable</t>
  </si>
  <si>
    <t xml:space="preserve">Prérequis / accès</t>
  </si>
  <si>
    <t xml:space="preserve">À renseigner</t>
  </si>
  <si>
    <t xml:space="preserve">Support prêt avant pose</t>
  </si>
  <si>
    <t xml:space="preserve">Accès à confirmer</t>
  </si>
  <si>
    <t xml:space="preserve">Membres</t>
  </si>
  <si>
    <t xml:space="preserve">Matériel partagé</t>
  </si>
  <si>
    <t xml:space="preserve">Disponibilités / absences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</si>
</sst>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ddd\ dd/mm"/>
    <numFmt numFmtId="167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Calibri"/>
      <family val="0"/>
      <charset val="1"/>
    </font>
    <font>
      <sz val="11"/>
      <color rgb="FF173D2B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6643"/>
        <bgColor rgb="FF008080"/>
      </patternFill>
    </fill>
    <fill>
      <patternFill patternType="solid">
        <fgColor rgb="FFEDF5FF"/>
        <bgColor rgb="FFF0F3F1"/>
      </patternFill>
    </fill>
    <fill>
      <patternFill patternType="solid">
        <fgColor rgb="FFF0F3F1"/>
        <bgColor rgb="FFEDF5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76643"/>
          <bgColor rgb="FF000000"/>
        </patternFill>
      </fill>
    </dxf>
    <dxf>
      <fill>
        <patternFill patternType="solid">
          <fgColor rgb="FFEDF5FF"/>
          <bgColor rgb="FF000000"/>
        </patternFill>
      </fill>
    </dxf>
    <dxf>
      <fill>
        <patternFill patternType="solid">
          <fgColor rgb="FF173D2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0F3F1"/>
          <bgColor rgb="FF000000"/>
        </patternFill>
      </fill>
    </dxf>
    <dxf>
      <fill>
        <patternFill patternType="solid">
          <fgColor rgb="FFFFD8CC"/>
          <bgColor rgb="FF000000"/>
        </patternFill>
      </fill>
    </dxf>
    <dxf>
      <fill>
        <patternFill>
          <bgColor rgb="FFFFD8CC"/>
        </patternFill>
      </fill>
    </dxf>
    <dxf>
      <fill>
        <patternFill>
          <bgColor rgb="FFC8EED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643"/>
      <rgbColor rgb="FFC0C0C0"/>
      <rgbColor rgb="FF808080"/>
      <rgbColor rgb="FF9999FF"/>
      <rgbColor rgb="FF993366"/>
      <rgbColor rgb="FFF0F3F1"/>
      <rgbColor rgb="FFEDF5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ED7"/>
      <rgbColor rgb="FFFFFF99"/>
      <rgbColor rgb="FF99CCFF"/>
      <rgbColor rgb="FFFF99CC"/>
      <rgbColor rgb="FFCC99FF"/>
      <rgbColor rgb="FFFFD8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3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2"/>
  </cols>
  <sheetData>
    <row r="1" customFormat="false" ht="30" hidden="false" customHeight="true" outlineLevel="0" collapsed="false">
      <c r="A1" s="1" t="s">
        <v>0</v>
      </c>
      <c r="B1" s="1" t="s">
        <v>1</v>
      </c>
    </row>
    <row r="2" customFormat="false" ht="42" hidden="false" customHeight="true" outlineLevel="0" collapsed="false">
      <c r="A2" s="2" t="s">
        <v>2</v>
      </c>
      <c r="B2" s="2" t="s">
        <v>3</v>
      </c>
    </row>
    <row r="3" customFormat="false" ht="42" hidden="false" customHeight="true" outlineLevel="0" collapsed="false">
      <c r="A3" s="2" t="s">
        <v>4</v>
      </c>
      <c r="B3" s="2" t="s">
        <v>5</v>
      </c>
    </row>
    <row r="4" customFormat="false" ht="42" hidden="false" customHeight="true" outlineLevel="0" collapsed="false">
      <c r="A4" s="2" t="s">
        <v>6</v>
      </c>
      <c r="B4" s="2" t="s">
        <v>7</v>
      </c>
    </row>
    <row r="5" customFormat="false" ht="42" hidden="false" customHeight="true" outlineLevel="0" collapsed="false">
      <c r="A5" s="2" t="s">
        <v>8</v>
      </c>
      <c r="B5" s="2" t="s">
        <v>9</v>
      </c>
    </row>
    <row r="6" customFormat="false" ht="42" hidden="false" customHeight="true" outlineLevel="0" collapsed="false">
      <c r="A6" s="2" t="s">
        <v>10</v>
      </c>
      <c r="B6" s="2" t="s">
        <v>11</v>
      </c>
    </row>
    <row r="7" customFormat="false" ht="42" hidden="false" customHeight="true" outlineLevel="0" collapsed="false">
      <c r="A7" s="2" t="s">
        <v>12</v>
      </c>
      <c r="B7" s="2" t="s">
        <v>13</v>
      </c>
    </row>
    <row r="8" customFormat="false" ht="42" hidden="false" customHeight="true" outlineLevel="0" collapsed="false">
      <c r="A8" s="2" t="s">
        <v>14</v>
      </c>
      <c r="B8" s="2" t="s">
        <v>15</v>
      </c>
    </row>
    <row r="9" customFormat="false" ht="42" hidden="false" customHeight="true" outlineLevel="0" collapsed="false">
      <c r="A9" s="2" t="s">
        <v>16</v>
      </c>
      <c r="B9" s="2" t="s">
        <v>17</v>
      </c>
    </row>
    <row r="10" customFormat="false" ht="42" hidden="false" customHeight="true" outlineLevel="0" collapsed="false">
      <c r="A10" s="2" t="s">
        <v>18</v>
      </c>
      <c r="B10" s="2" t="s">
        <v>19</v>
      </c>
    </row>
    <row r="11" customFormat="false" ht="42" hidden="false" customHeight="true" outlineLevel="0" collapsed="false">
      <c r="A11" s="2" t="s">
        <v>20</v>
      </c>
      <c r="B11" s="2" t="s">
        <v>21</v>
      </c>
    </row>
    <row r="12" customFormat="false" ht="42" hidden="false" customHeight="true" outlineLevel="0" collapsed="false">
      <c r="A12" s="2" t="s">
        <v>22</v>
      </c>
      <c r="B12" s="2" t="s">
        <v>23</v>
      </c>
    </row>
    <row r="13" customFormat="false" ht="42" hidden="false" customHeight="true" outlineLevel="0" collapsed="false">
      <c r="A13" s="2" t="s">
        <v>24</v>
      </c>
      <c r="B13" s="2" t="s">
        <v>25</v>
      </c>
    </row>
    <row r="14" customFormat="false" ht="42" hidden="false" customHeight="true" outlineLevel="0" collapsed="false">
      <c r="A14" s="2" t="s">
        <v>26</v>
      </c>
      <c r="B14" s="2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6" topLeftCell="E7" activePane="bottomRight" state="frozen"/>
      <selection pane="topLeft" activeCell="A1" activeCellId="0" sqref="A1"/>
      <selection pane="topRight" activeCell="E1" activeCellId="0" sqref="E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0"/>
    <col collapsed="false" customWidth="true" hidden="false" outlineLevel="0" max="3" min="3" style="0" width="28"/>
    <col collapsed="false" customWidth="true" hidden="false" outlineLevel="0" max="4" min="4" style="0" width="18"/>
    <col collapsed="false" customWidth="true" hidden="false" outlineLevel="0" max="6" min="5" style="0" width="14"/>
    <col collapsed="false" customWidth="true" hidden="false" outlineLevel="0" max="8" min="7" style="0" width="13"/>
    <col collapsed="false" customWidth="true" hidden="false" outlineLevel="0" max="9" min="9" style="0" width="15"/>
    <col collapsed="false" customWidth="true" hidden="false" outlineLevel="0" max="10" min="10" style="0" width="13"/>
    <col collapsed="false" customWidth="true" hidden="false" outlineLevel="0" max="11" min="11" style="0" width="24"/>
    <col collapsed="false" customWidth="true" hidden="false" outlineLevel="0" max="12" min="12" style="0" width="3"/>
    <col collapsed="false" customWidth="true" hidden="false" outlineLevel="0" max="33" min="13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Format="false" ht="135.8" hidden="false" customHeight="false" outlineLevel="0" collapsed="false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customFormat="false" ht="135.8" hidden="false" customHeight="false" outlineLevel="0" collapsed="false">
      <c r="A3" s="2" t="s">
        <v>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customFormat="false" ht="82.0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 t="s">
        <v>30</v>
      </c>
      <c r="M4" s="3" t="n">
        <v>46300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customFormat="false" ht="34.5" hidden="false" customHeight="true" outlineLevel="0" collapsed="false">
      <c r="A6" s="4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/>
      <c r="M6" s="5" t="n">
        <f aca="false">$M$4+0</f>
        <v>46300</v>
      </c>
      <c r="N6" s="5" t="n">
        <f aca="false">$M$4+1</f>
        <v>46301</v>
      </c>
      <c r="O6" s="5" t="n">
        <f aca="false">$M$4+2</f>
        <v>46302</v>
      </c>
      <c r="P6" s="5" t="n">
        <f aca="false">$M$4+3</f>
        <v>46303</v>
      </c>
      <c r="Q6" s="5" t="n">
        <f aca="false">$M$4+4</f>
        <v>46304</v>
      </c>
      <c r="R6" s="5" t="n">
        <f aca="false">$M$4+5</f>
        <v>46305</v>
      </c>
      <c r="S6" s="5" t="n">
        <f aca="false">$M$4+6</f>
        <v>46306</v>
      </c>
      <c r="T6" s="5" t="n">
        <f aca="false">$M$4+7</f>
        <v>46307</v>
      </c>
      <c r="U6" s="5" t="n">
        <f aca="false">$M$4+8</f>
        <v>46308</v>
      </c>
      <c r="V6" s="5" t="n">
        <f aca="false">$M$4+9</f>
        <v>46309</v>
      </c>
      <c r="W6" s="5" t="n">
        <f aca="false">$M$4+10</f>
        <v>46310</v>
      </c>
      <c r="X6" s="5" t="n">
        <f aca="false">$M$4+11</f>
        <v>46311</v>
      </c>
      <c r="Y6" s="5" t="n">
        <f aca="false">$M$4+12</f>
        <v>46312</v>
      </c>
      <c r="Z6" s="5" t="n">
        <f aca="false">$M$4+13</f>
        <v>46313</v>
      </c>
      <c r="AA6" s="5" t="n">
        <f aca="false">$M$4+14</f>
        <v>46314</v>
      </c>
      <c r="AB6" s="5" t="n">
        <f aca="false">$M$4+15</f>
        <v>46315</v>
      </c>
      <c r="AC6" s="5" t="n">
        <f aca="false">$M$4+16</f>
        <v>46316</v>
      </c>
      <c r="AD6" s="5" t="n">
        <f aca="false">$M$4+17</f>
        <v>46317</v>
      </c>
      <c r="AE6" s="5" t="n">
        <f aca="false">$M$4+18</f>
        <v>46318</v>
      </c>
      <c r="AF6" s="5" t="n">
        <f aca="false">$M$4+19</f>
        <v>46319</v>
      </c>
      <c r="AG6" s="5" t="n">
        <f aca="false">$M$4+20</f>
        <v>46320</v>
      </c>
    </row>
    <row r="7" customFormat="false" ht="31.5" hidden="false" customHeight="true" outlineLevel="0" collapsed="false">
      <c r="A7" s="6" t="s">
        <v>42</v>
      </c>
      <c r="B7" s="6" t="s">
        <v>43</v>
      </c>
      <c r="C7" s="6" t="s">
        <v>44</v>
      </c>
      <c r="D7" s="6" t="s">
        <v>45</v>
      </c>
      <c r="E7" s="3" t="n">
        <v>46300</v>
      </c>
      <c r="F7" s="3" t="n">
        <v>46301</v>
      </c>
      <c r="G7" s="7" t="n">
        <f aca="false">IF(OR(OR(B7="",C7="",D7="",E7="",F7="",I7=""),OR(NOT(ISNUMBER(E7)),NOT(ISNUMBER(F7)),F7&lt;E7,E7&lt;DATE(2000,1,1),F7&gt;DATE(2100,12,31))),"",F7-E7+1)</f>
        <v>2</v>
      </c>
      <c r="H7" s="7" t="n">
        <f aca="false">IF(OR(OR(B7="",C7="",D7="",E7="",F7="",I7=""),OR(NOT(ISNUMBER(E7)),NOT(ISNUMBER(F7)),F7&lt;E7,E7&lt;DATE(2000,1,1),F7&gt;DATE(2100,12,31))),"",NETWORKDAYS(E7,F7))</f>
        <v>2</v>
      </c>
      <c r="I7" s="6" t="s">
        <v>46</v>
      </c>
      <c r="J7" s="7" t="n">
        <f aca="false">IF(OR(OR(B7="",C7="",D7="",E7="",F7="",I7=""),OR(NOT(ISNUMBER(E7)),NOT(ISNUMBER(F7)),F7&lt;E7,E7&lt;DATE(2000,1,1),F7&gt;DATE(2100,12,31))),"",IF(I7="Annulé",0,SUMPRODUCT(($D$7:$D$56=D7)*($B$7:$B$56&lt;&gt;"")*($C$7:$C$56&lt;&gt;"")*($I$7:$I$56&lt;&gt;"")*($I$7:$I$56&lt;&gt;"Annulé")*ISNUMBER($E$7:$E$56)*ISNUMBER($F$7:$F$56)*($F$7:$F$56&gt;=$E$7:$E$56)*($E$7:$E$56&gt;=DATE(2000,1,1))*($F$7:$F$56&lt;=DATE(2100,12,31))*($E$7:$E$56&lt;=F7)*($F$7:$F$56&gt;=E7)*(ROW($D$7:$D$56)&lt;&gt;ROW()))))</f>
        <v>1</v>
      </c>
      <c r="K7" s="8" t="str">
        <f aca="false">IF(COUNTA(A7:F7,I7)=0,"",IF(OR(B7="",C7="",D7="",E7="",F7="",I7=""),"À compléter",IF(OR(NOT(ISNUMBER(E7)),NOT(ISNUMBER(F7)),F7&lt;E7,E7&lt;DATE(2000,1,1),F7&gt;DATE(2100,12,31)),"Dates invalides",IF(I7="Annulé","Annulé",IF(J7&gt;0,"CHEVAUCHEMENT","OK")))))</f>
        <v>CHEVAUCHEMENT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customFormat="false" ht="31.5" hidden="false" customHeight="true" outlineLevel="0" collapsed="false">
      <c r="A8" s="6" t="s">
        <v>47</v>
      </c>
      <c r="B8" s="6" t="s">
        <v>48</v>
      </c>
      <c r="C8" s="6" t="s">
        <v>49</v>
      </c>
      <c r="D8" s="6" t="s">
        <v>45</v>
      </c>
      <c r="E8" s="3" t="n">
        <v>46301</v>
      </c>
      <c r="F8" s="3" t="n">
        <v>46301</v>
      </c>
      <c r="G8" s="7" t="n">
        <f aca="false">IF(OR(OR(B8="",C8="",D8="",E8="",F8="",I8=""),OR(NOT(ISNUMBER(E8)),NOT(ISNUMBER(F8)),F8&lt;E8,E8&lt;DATE(2000,1,1),F8&gt;DATE(2100,12,31))),"",F8-E8+1)</f>
        <v>1</v>
      </c>
      <c r="H8" s="7" t="n">
        <f aca="false">IF(OR(OR(B8="",C8="",D8="",E8="",F8="",I8=""),OR(NOT(ISNUMBER(E8)),NOT(ISNUMBER(F8)),F8&lt;E8,E8&lt;DATE(2000,1,1),F8&gt;DATE(2100,12,31))),"",NETWORKDAYS(E8,F8))</f>
        <v>1</v>
      </c>
      <c r="I8" s="6" t="s">
        <v>46</v>
      </c>
      <c r="J8" s="7" t="n">
        <f aca="false">IF(OR(OR(B8="",C8="",D8="",E8="",F8="",I8=""),OR(NOT(ISNUMBER(E8)),NOT(ISNUMBER(F8)),F8&lt;E8,E8&lt;DATE(2000,1,1),F8&gt;DATE(2100,12,31))),"",IF(I8="Annulé",0,SUMPRODUCT(($D$7:$D$56=D8)*($B$7:$B$56&lt;&gt;"")*($C$7:$C$56&lt;&gt;"")*($I$7:$I$56&lt;&gt;"")*($I$7:$I$56&lt;&gt;"Annulé")*ISNUMBER($E$7:$E$56)*ISNUMBER($F$7:$F$56)*($F$7:$F$56&gt;=$E$7:$E$56)*($E$7:$E$56&gt;=DATE(2000,1,1))*($F$7:$F$56&lt;=DATE(2100,12,31))*($E$7:$E$56&lt;=F8)*($F$7:$F$56&gt;=E8)*(ROW($D$7:$D$56)&lt;&gt;ROW()))))</f>
        <v>1</v>
      </c>
      <c r="K8" s="8" t="str">
        <f aca="false">IF(COUNTA(A8:F8,I8)=0,"",IF(OR(B8="",C8="",D8="",E8="",F8="",I8=""),"À compléter",IF(OR(NOT(ISNUMBER(E8)),NOT(ISNUMBER(F8)),F8&lt;E8,E8&lt;DATE(2000,1,1),F8&gt;DATE(2100,12,31)),"Dates invalides",IF(I8="Annulé","Annulé",IF(J8&gt;0,"CHEVAUCHEMENT","OK")))))</f>
        <v>CHEVAUCHEMENT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customFormat="false" ht="31.5" hidden="false" customHeight="true" outlineLevel="0" collapsed="false">
      <c r="A9" s="6" t="s">
        <v>50</v>
      </c>
      <c r="B9" s="6" t="s">
        <v>43</v>
      </c>
      <c r="C9" s="6" t="s">
        <v>51</v>
      </c>
      <c r="D9" s="6" t="s">
        <v>52</v>
      </c>
      <c r="E9" s="3" t="n">
        <v>46302</v>
      </c>
      <c r="F9" s="3" t="n">
        <v>46304</v>
      </c>
      <c r="G9" s="7" t="n">
        <f aca="false">IF(OR(OR(B9="",C9="",D9="",E9="",F9="",I9=""),OR(NOT(ISNUMBER(E9)),NOT(ISNUMBER(F9)),F9&lt;E9,E9&lt;DATE(2000,1,1),F9&gt;DATE(2100,12,31))),"",F9-E9+1)</f>
        <v>3</v>
      </c>
      <c r="H9" s="7" t="n">
        <f aca="false">IF(OR(OR(B9="",C9="",D9="",E9="",F9="",I9=""),OR(NOT(ISNUMBER(E9)),NOT(ISNUMBER(F9)),F9&lt;E9,E9&lt;DATE(2000,1,1),F9&gt;DATE(2100,12,31))),"",NETWORKDAYS(E9,F9))</f>
        <v>3</v>
      </c>
      <c r="I9" s="6" t="s">
        <v>46</v>
      </c>
      <c r="J9" s="7" t="n">
        <f aca="false">IF(OR(OR(B9="",C9="",D9="",E9="",F9="",I9=""),OR(NOT(ISNUMBER(E9)),NOT(ISNUMBER(F9)),F9&lt;E9,E9&lt;DATE(2000,1,1),F9&gt;DATE(2100,12,31))),"",IF(I9="Annulé",0,SUMPRODUCT(($D$7:$D$56=D9)*($B$7:$B$56&lt;&gt;"")*($C$7:$C$56&lt;&gt;"")*($I$7:$I$56&lt;&gt;"")*($I$7:$I$56&lt;&gt;"Annulé")*ISNUMBER($E$7:$E$56)*ISNUMBER($F$7:$F$56)*($F$7:$F$56&gt;=$E$7:$E$56)*($E$7:$E$56&gt;=DATE(2000,1,1))*($F$7:$F$56&lt;=DATE(2100,12,31))*($E$7:$E$56&lt;=F9)*($F$7:$F$56&gt;=E9)*(ROW($D$7:$D$56)&lt;&gt;ROW()))))</f>
        <v>0</v>
      </c>
      <c r="K9" s="8" t="str">
        <f aca="false">IF(COUNTA(A9:F9,I9)=0,"",IF(OR(B9="",C9="",D9="",E9="",F9="",I9=""),"À compléter",IF(OR(NOT(ISNUMBER(E9)),NOT(ISNUMBER(F9)),F9&lt;E9,E9&lt;DATE(2000,1,1),F9&gt;DATE(2100,12,31)),"Dates invalides",IF(I9="Annulé","Annulé",IF(J9&gt;0,"CHEVAUCHEMENT","OK")))))</f>
        <v>OK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customFormat="false" ht="31.5" hidden="false" customHeight="true" outlineLevel="0" collapsed="false">
      <c r="A10" s="6"/>
      <c r="B10" s="6"/>
      <c r="C10" s="6"/>
      <c r="D10" s="6"/>
      <c r="E10" s="3"/>
      <c r="F10" s="3"/>
      <c r="G10" s="7" t="str">
        <f aca="false">IF(OR(OR(B10="",C10="",D10="",E10="",F10="",I10=""),OR(NOT(ISNUMBER(E10)),NOT(ISNUMBER(F10)),F10&lt;E10,E10&lt;DATE(2000,1,1),F10&gt;DATE(2100,12,31))),"",F10-E10+1)</f>
        <v/>
      </c>
      <c r="H10" s="7" t="str">
        <f aca="false">IF(OR(OR(B10="",C10="",D10="",E10="",F10="",I10=""),OR(NOT(ISNUMBER(E10)),NOT(ISNUMBER(F10)),F10&lt;E10,E10&lt;DATE(2000,1,1),F10&gt;DATE(2100,12,31))),"",NETWORKDAYS(E10,F10))</f>
        <v/>
      </c>
      <c r="I10" s="6"/>
      <c r="J10" s="7" t="str">
        <f aca="false">IF(OR(OR(B10="",C10="",D10="",E10="",F10="",I10=""),OR(NOT(ISNUMBER(E10)),NOT(ISNUMBER(F10)),F10&lt;E10,E10&lt;DATE(2000,1,1),F10&gt;DATE(2100,12,31))),"",IF(I10="Annulé",0,SUMPRODUCT(($D$7:$D$56=D10)*($B$7:$B$56&lt;&gt;"")*($C$7:$C$56&lt;&gt;"")*($I$7:$I$56&lt;&gt;"")*($I$7:$I$56&lt;&gt;"Annulé")*ISNUMBER($E$7:$E$56)*ISNUMBER($F$7:$F$56)*($F$7:$F$56&gt;=$E$7:$E$56)*($E$7:$E$56&gt;=DATE(2000,1,1))*($F$7:$F$56&lt;=DATE(2100,12,31))*($E$7:$E$56&lt;=F10)*($F$7:$F$56&gt;=E10)*(ROW($D$7:$D$56)&lt;&gt;ROW()))))</f>
        <v/>
      </c>
      <c r="K10" s="8" t="str">
        <f aca="false">IF(COUNTA(A10:F10,I10)=0,"",IF(OR(B10="",C10="",D10="",E10="",F10="",I10=""),"À compléter",IF(OR(NOT(ISNUMBER(E10)),NOT(ISNUMBER(F10)),F10&lt;E10,E10&lt;DATE(2000,1,1),F10&gt;DATE(2100,12,31)),"Dates invalides",IF(I10="Annulé","Annulé",IF(J10&gt;0,"CHEVAUCHEMENT","OK")))))</f>
        <v/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customFormat="false" ht="31.5" hidden="false" customHeight="true" outlineLevel="0" collapsed="false">
      <c r="A11" s="6"/>
      <c r="B11" s="6"/>
      <c r="C11" s="6"/>
      <c r="D11" s="6"/>
      <c r="E11" s="3"/>
      <c r="F11" s="3"/>
      <c r="G11" s="7" t="str">
        <f aca="false">IF(OR(OR(B11="",C11="",D11="",E11="",F11="",I11=""),OR(NOT(ISNUMBER(E11)),NOT(ISNUMBER(F11)),F11&lt;E11,E11&lt;DATE(2000,1,1),F11&gt;DATE(2100,12,31))),"",F11-E11+1)</f>
        <v/>
      </c>
      <c r="H11" s="7" t="str">
        <f aca="false">IF(OR(OR(B11="",C11="",D11="",E11="",F11="",I11=""),OR(NOT(ISNUMBER(E11)),NOT(ISNUMBER(F11)),F11&lt;E11,E11&lt;DATE(2000,1,1),F11&gt;DATE(2100,12,31))),"",NETWORKDAYS(E11,F11))</f>
        <v/>
      </c>
      <c r="I11" s="6"/>
      <c r="J11" s="7" t="str">
        <f aca="false">IF(OR(OR(B11="",C11="",D11="",E11="",F11="",I11=""),OR(NOT(ISNUMBER(E11)),NOT(ISNUMBER(F11)),F11&lt;E11,E11&lt;DATE(2000,1,1),F11&gt;DATE(2100,12,31))),"",IF(I11="Annulé",0,SUMPRODUCT(($D$7:$D$56=D11)*($B$7:$B$56&lt;&gt;"")*($C$7:$C$56&lt;&gt;"")*($I$7:$I$56&lt;&gt;"")*($I$7:$I$56&lt;&gt;"Annulé")*ISNUMBER($E$7:$E$56)*ISNUMBER($F$7:$F$56)*($F$7:$F$56&gt;=$E$7:$E$56)*($E$7:$E$56&gt;=DATE(2000,1,1))*($F$7:$F$56&lt;=DATE(2100,12,31))*($E$7:$E$56&lt;=F11)*($F$7:$F$56&gt;=E11)*(ROW($D$7:$D$56)&lt;&gt;ROW()))))</f>
        <v/>
      </c>
      <c r="K11" s="8" t="str">
        <f aca="false">IF(COUNTA(A11:F11,I11)=0,"",IF(OR(B11="",C11="",D11="",E11="",F11="",I11=""),"À compléter",IF(OR(NOT(ISNUMBER(E11)),NOT(ISNUMBER(F11)),F11&lt;E11,E11&lt;DATE(2000,1,1),F11&gt;DATE(2100,12,31)),"Dates invalides",IF(I11="Annulé","Annulé",IF(J11&gt;0,"CHEVAUCHEMENT","OK")))))</f>
        <v/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customFormat="false" ht="31.5" hidden="false" customHeight="true" outlineLevel="0" collapsed="false">
      <c r="A12" s="6"/>
      <c r="B12" s="6"/>
      <c r="C12" s="6"/>
      <c r="D12" s="6"/>
      <c r="E12" s="3"/>
      <c r="F12" s="3"/>
      <c r="G12" s="7" t="str">
        <f aca="false">IF(OR(OR(B12="",C12="",D12="",E12="",F12="",I12=""),OR(NOT(ISNUMBER(E12)),NOT(ISNUMBER(F12)),F12&lt;E12,E12&lt;DATE(2000,1,1),F12&gt;DATE(2100,12,31))),"",F12-E12+1)</f>
        <v/>
      </c>
      <c r="H12" s="7" t="str">
        <f aca="false">IF(OR(OR(B12="",C12="",D12="",E12="",F12="",I12=""),OR(NOT(ISNUMBER(E12)),NOT(ISNUMBER(F12)),F12&lt;E12,E12&lt;DATE(2000,1,1),F12&gt;DATE(2100,12,31))),"",NETWORKDAYS(E12,F12))</f>
        <v/>
      </c>
      <c r="I12" s="6"/>
      <c r="J12" s="7" t="str">
        <f aca="false">IF(OR(OR(B12="",C12="",D12="",E12="",F12="",I12=""),OR(NOT(ISNUMBER(E12)),NOT(ISNUMBER(F12)),F12&lt;E12,E12&lt;DATE(2000,1,1),F12&gt;DATE(2100,12,31))),"",IF(I12="Annulé",0,SUMPRODUCT(($D$7:$D$56=D12)*($B$7:$B$56&lt;&gt;"")*($C$7:$C$56&lt;&gt;"")*($I$7:$I$56&lt;&gt;"")*($I$7:$I$56&lt;&gt;"Annulé")*ISNUMBER($E$7:$E$56)*ISNUMBER($F$7:$F$56)*($F$7:$F$56&gt;=$E$7:$E$56)*($E$7:$E$56&gt;=DATE(2000,1,1))*($F$7:$F$56&lt;=DATE(2100,12,31))*($E$7:$E$56&lt;=F12)*($F$7:$F$56&gt;=E12)*(ROW($D$7:$D$56)&lt;&gt;ROW()))))</f>
        <v/>
      </c>
      <c r="K12" s="8" t="str">
        <f aca="false">IF(COUNTA(A12:F12,I12)=0,"",IF(OR(B12="",C12="",D12="",E12="",F12="",I12=""),"À compléter",IF(OR(NOT(ISNUMBER(E12)),NOT(ISNUMBER(F12)),F12&lt;E12,E12&lt;DATE(2000,1,1),F12&gt;DATE(2100,12,31)),"Dates invalides",IF(I12="Annulé","Annulé",IF(J12&gt;0,"CHEVAUCHEMENT","OK")))))</f>
        <v/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customFormat="false" ht="31.5" hidden="false" customHeight="true" outlineLevel="0" collapsed="false">
      <c r="A13" s="6"/>
      <c r="B13" s="6"/>
      <c r="C13" s="6"/>
      <c r="D13" s="6"/>
      <c r="E13" s="3"/>
      <c r="F13" s="3"/>
      <c r="G13" s="7" t="str">
        <f aca="false">IF(OR(OR(B13="",C13="",D13="",E13="",F13="",I13=""),OR(NOT(ISNUMBER(E13)),NOT(ISNUMBER(F13)),F13&lt;E13,E13&lt;DATE(2000,1,1),F13&gt;DATE(2100,12,31))),"",F13-E13+1)</f>
        <v/>
      </c>
      <c r="H13" s="7" t="str">
        <f aca="false">IF(OR(OR(B13="",C13="",D13="",E13="",F13="",I13=""),OR(NOT(ISNUMBER(E13)),NOT(ISNUMBER(F13)),F13&lt;E13,E13&lt;DATE(2000,1,1),F13&gt;DATE(2100,12,31))),"",NETWORKDAYS(E13,F13))</f>
        <v/>
      </c>
      <c r="I13" s="6"/>
      <c r="J13" s="7" t="str">
        <f aca="false">IF(OR(OR(B13="",C13="",D13="",E13="",F13="",I13=""),OR(NOT(ISNUMBER(E13)),NOT(ISNUMBER(F13)),F13&lt;E13,E13&lt;DATE(2000,1,1),F13&gt;DATE(2100,12,31))),"",IF(I13="Annulé",0,SUMPRODUCT(($D$7:$D$56=D13)*($B$7:$B$56&lt;&gt;"")*($C$7:$C$56&lt;&gt;"")*($I$7:$I$56&lt;&gt;"")*($I$7:$I$56&lt;&gt;"Annulé")*ISNUMBER($E$7:$E$56)*ISNUMBER($F$7:$F$56)*($F$7:$F$56&gt;=$E$7:$E$56)*($E$7:$E$56&gt;=DATE(2000,1,1))*($F$7:$F$56&lt;=DATE(2100,12,31))*($E$7:$E$56&lt;=F13)*($F$7:$F$56&gt;=E13)*(ROW($D$7:$D$56)&lt;&gt;ROW()))))</f>
        <v/>
      </c>
      <c r="K13" s="8" t="str">
        <f aca="false">IF(COUNTA(A13:F13,I13)=0,"",IF(OR(B13="",C13="",D13="",E13="",F13="",I13=""),"À compléter",IF(OR(NOT(ISNUMBER(E13)),NOT(ISNUMBER(F13)),F13&lt;E13,E13&lt;DATE(2000,1,1),F13&gt;DATE(2100,12,31)),"Dates invalides",IF(I13="Annulé","Annulé",IF(J13&gt;0,"CHEVAUCHEMENT","OK")))))</f>
        <v/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customFormat="false" ht="31.5" hidden="false" customHeight="true" outlineLevel="0" collapsed="false">
      <c r="A14" s="6"/>
      <c r="B14" s="6"/>
      <c r="C14" s="6"/>
      <c r="D14" s="6"/>
      <c r="E14" s="3"/>
      <c r="F14" s="3"/>
      <c r="G14" s="7" t="str">
        <f aca="false">IF(OR(OR(B14="",C14="",D14="",E14="",F14="",I14=""),OR(NOT(ISNUMBER(E14)),NOT(ISNUMBER(F14)),F14&lt;E14,E14&lt;DATE(2000,1,1),F14&gt;DATE(2100,12,31))),"",F14-E14+1)</f>
        <v/>
      </c>
      <c r="H14" s="7" t="str">
        <f aca="false">IF(OR(OR(B14="",C14="",D14="",E14="",F14="",I14=""),OR(NOT(ISNUMBER(E14)),NOT(ISNUMBER(F14)),F14&lt;E14,E14&lt;DATE(2000,1,1),F14&gt;DATE(2100,12,31))),"",NETWORKDAYS(E14,F14))</f>
        <v/>
      </c>
      <c r="I14" s="6"/>
      <c r="J14" s="7" t="str">
        <f aca="false">IF(OR(OR(B14="",C14="",D14="",E14="",F14="",I14=""),OR(NOT(ISNUMBER(E14)),NOT(ISNUMBER(F14)),F14&lt;E14,E14&lt;DATE(2000,1,1),F14&gt;DATE(2100,12,31))),"",IF(I14="Annulé",0,SUMPRODUCT(($D$7:$D$56=D14)*($B$7:$B$56&lt;&gt;"")*($C$7:$C$56&lt;&gt;"")*($I$7:$I$56&lt;&gt;"")*($I$7:$I$56&lt;&gt;"Annulé")*ISNUMBER($E$7:$E$56)*ISNUMBER($F$7:$F$56)*($F$7:$F$56&gt;=$E$7:$E$56)*($E$7:$E$56&gt;=DATE(2000,1,1))*($F$7:$F$56&lt;=DATE(2100,12,31))*($E$7:$E$56&lt;=F14)*($F$7:$F$56&gt;=E14)*(ROW($D$7:$D$56)&lt;&gt;ROW()))))</f>
        <v/>
      </c>
      <c r="K14" s="8" t="str">
        <f aca="false">IF(COUNTA(A14:F14,I14)=0,"",IF(OR(B14="",C14="",D14="",E14="",F14="",I14=""),"À compléter",IF(OR(NOT(ISNUMBER(E14)),NOT(ISNUMBER(F14)),F14&lt;E14,E14&lt;DATE(2000,1,1),F14&gt;DATE(2100,12,31)),"Dates invalides",IF(I14="Annulé","Annulé",IF(J14&gt;0,"CHEVAUCHEMENT","OK")))))</f>
        <v/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customFormat="false" ht="31.5" hidden="false" customHeight="true" outlineLevel="0" collapsed="false">
      <c r="A15" s="6"/>
      <c r="B15" s="6"/>
      <c r="C15" s="6"/>
      <c r="D15" s="6"/>
      <c r="E15" s="3"/>
      <c r="F15" s="3"/>
      <c r="G15" s="7" t="str">
        <f aca="false">IF(OR(OR(B15="",C15="",D15="",E15="",F15="",I15=""),OR(NOT(ISNUMBER(E15)),NOT(ISNUMBER(F15)),F15&lt;E15,E15&lt;DATE(2000,1,1),F15&gt;DATE(2100,12,31))),"",F15-E15+1)</f>
        <v/>
      </c>
      <c r="H15" s="7" t="str">
        <f aca="false">IF(OR(OR(B15="",C15="",D15="",E15="",F15="",I15=""),OR(NOT(ISNUMBER(E15)),NOT(ISNUMBER(F15)),F15&lt;E15,E15&lt;DATE(2000,1,1),F15&gt;DATE(2100,12,31))),"",NETWORKDAYS(E15,F15))</f>
        <v/>
      </c>
      <c r="I15" s="6"/>
      <c r="J15" s="7" t="str">
        <f aca="false">IF(OR(OR(B15="",C15="",D15="",E15="",F15="",I15=""),OR(NOT(ISNUMBER(E15)),NOT(ISNUMBER(F15)),F15&lt;E15,E15&lt;DATE(2000,1,1),F15&gt;DATE(2100,12,31))),"",IF(I15="Annulé",0,SUMPRODUCT(($D$7:$D$56=D15)*($B$7:$B$56&lt;&gt;"")*($C$7:$C$56&lt;&gt;"")*($I$7:$I$56&lt;&gt;"")*($I$7:$I$56&lt;&gt;"Annulé")*ISNUMBER($E$7:$E$56)*ISNUMBER($F$7:$F$56)*($F$7:$F$56&gt;=$E$7:$E$56)*($E$7:$E$56&gt;=DATE(2000,1,1))*($F$7:$F$56&lt;=DATE(2100,12,31))*($E$7:$E$56&lt;=F15)*($F$7:$F$56&gt;=E15)*(ROW($D$7:$D$56)&lt;&gt;ROW()))))</f>
        <v/>
      </c>
      <c r="K15" s="8" t="str">
        <f aca="false">IF(COUNTA(A15:F15,I15)=0,"",IF(OR(B15="",C15="",D15="",E15="",F15="",I15=""),"À compléter",IF(OR(NOT(ISNUMBER(E15)),NOT(ISNUMBER(F15)),F15&lt;E15,E15&lt;DATE(2000,1,1),F15&gt;DATE(2100,12,31)),"Dates invalides",IF(I15="Annulé","Annulé",IF(J15&gt;0,"CHEVAUCHEMENT","OK")))))</f>
        <v/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customFormat="false" ht="31.5" hidden="false" customHeight="true" outlineLevel="0" collapsed="false">
      <c r="A16" s="6"/>
      <c r="B16" s="6"/>
      <c r="C16" s="6"/>
      <c r="D16" s="6"/>
      <c r="E16" s="3"/>
      <c r="F16" s="3"/>
      <c r="G16" s="7" t="str">
        <f aca="false">IF(OR(OR(B16="",C16="",D16="",E16="",F16="",I16=""),OR(NOT(ISNUMBER(E16)),NOT(ISNUMBER(F16)),F16&lt;E16,E16&lt;DATE(2000,1,1),F16&gt;DATE(2100,12,31))),"",F16-E16+1)</f>
        <v/>
      </c>
      <c r="H16" s="7" t="str">
        <f aca="false">IF(OR(OR(B16="",C16="",D16="",E16="",F16="",I16=""),OR(NOT(ISNUMBER(E16)),NOT(ISNUMBER(F16)),F16&lt;E16,E16&lt;DATE(2000,1,1),F16&gt;DATE(2100,12,31))),"",NETWORKDAYS(E16,F16))</f>
        <v/>
      </c>
      <c r="I16" s="6"/>
      <c r="J16" s="7" t="str">
        <f aca="false">IF(OR(OR(B16="",C16="",D16="",E16="",F16="",I16=""),OR(NOT(ISNUMBER(E16)),NOT(ISNUMBER(F16)),F16&lt;E16,E16&lt;DATE(2000,1,1),F16&gt;DATE(2100,12,31))),"",IF(I16="Annulé",0,SUMPRODUCT(($D$7:$D$56=D16)*($B$7:$B$56&lt;&gt;"")*($C$7:$C$56&lt;&gt;"")*($I$7:$I$56&lt;&gt;"")*($I$7:$I$56&lt;&gt;"Annulé")*ISNUMBER($E$7:$E$56)*ISNUMBER($F$7:$F$56)*($F$7:$F$56&gt;=$E$7:$E$56)*($E$7:$E$56&gt;=DATE(2000,1,1))*($F$7:$F$56&lt;=DATE(2100,12,31))*($E$7:$E$56&lt;=F16)*($F$7:$F$56&gt;=E16)*(ROW($D$7:$D$56)&lt;&gt;ROW()))))</f>
        <v/>
      </c>
      <c r="K16" s="8" t="str">
        <f aca="false">IF(COUNTA(A16:F16,I16)=0,"",IF(OR(B16="",C16="",D16="",E16="",F16="",I16=""),"À compléter",IF(OR(NOT(ISNUMBER(E16)),NOT(ISNUMBER(F16)),F16&lt;E16,E16&lt;DATE(2000,1,1),F16&gt;DATE(2100,12,31)),"Dates invalides",IF(I16="Annulé","Annulé",IF(J16&gt;0,"CHEVAUCHEMENT","OK")))))</f>
        <v/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customFormat="false" ht="31.5" hidden="false" customHeight="true" outlineLevel="0" collapsed="false">
      <c r="A17" s="6"/>
      <c r="B17" s="6"/>
      <c r="C17" s="6"/>
      <c r="D17" s="6"/>
      <c r="E17" s="3"/>
      <c r="F17" s="3"/>
      <c r="G17" s="7" t="str">
        <f aca="false">IF(OR(OR(B17="",C17="",D17="",E17="",F17="",I17=""),OR(NOT(ISNUMBER(E17)),NOT(ISNUMBER(F17)),F17&lt;E17,E17&lt;DATE(2000,1,1),F17&gt;DATE(2100,12,31))),"",F17-E17+1)</f>
        <v/>
      </c>
      <c r="H17" s="7" t="str">
        <f aca="false">IF(OR(OR(B17="",C17="",D17="",E17="",F17="",I17=""),OR(NOT(ISNUMBER(E17)),NOT(ISNUMBER(F17)),F17&lt;E17,E17&lt;DATE(2000,1,1),F17&gt;DATE(2100,12,31))),"",NETWORKDAYS(E17,F17))</f>
        <v/>
      </c>
      <c r="I17" s="6"/>
      <c r="J17" s="7" t="str">
        <f aca="false">IF(OR(OR(B17="",C17="",D17="",E17="",F17="",I17=""),OR(NOT(ISNUMBER(E17)),NOT(ISNUMBER(F17)),F17&lt;E17,E17&lt;DATE(2000,1,1),F17&gt;DATE(2100,12,31))),"",IF(I17="Annulé",0,SUMPRODUCT(($D$7:$D$56=D17)*($B$7:$B$56&lt;&gt;"")*($C$7:$C$56&lt;&gt;"")*($I$7:$I$56&lt;&gt;"")*($I$7:$I$56&lt;&gt;"Annulé")*ISNUMBER($E$7:$E$56)*ISNUMBER($F$7:$F$56)*($F$7:$F$56&gt;=$E$7:$E$56)*($E$7:$E$56&gt;=DATE(2000,1,1))*($F$7:$F$56&lt;=DATE(2100,12,31))*($E$7:$E$56&lt;=F17)*($F$7:$F$56&gt;=E17)*(ROW($D$7:$D$56)&lt;&gt;ROW()))))</f>
        <v/>
      </c>
      <c r="K17" s="8" t="str">
        <f aca="false">IF(COUNTA(A17:F17,I17)=0,"",IF(OR(B17="",C17="",D17="",E17="",F17="",I17=""),"À compléter",IF(OR(NOT(ISNUMBER(E17)),NOT(ISNUMBER(F17)),F17&lt;E17,E17&lt;DATE(2000,1,1),F17&gt;DATE(2100,12,31)),"Dates invalides",IF(I17="Annulé","Annulé",IF(J17&gt;0,"CHEVAUCHEMENT","OK")))))</f>
        <v/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customFormat="false" ht="31.5" hidden="false" customHeight="true" outlineLevel="0" collapsed="false">
      <c r="A18" s="6"/>
      <c r="B18" s="6"/>
      <c r="C18" s="6"/>
      <c r="D18" s="6"/>
      <c r="E18" s="3"/>
      <c r="F18" s="3"/>
      <c r="G18" s="7" t="str">
        <f aca="false">IF(OR(OR(B18="",C18="",D18="",E18="",F18="",I18=""),OR(NOT(ISNUMBER(E18)),NOT(ISNUMBER(F18)),F18&lt;E18,E18&lt;DATE(2000,1,1),F18&gt;DATE(2100,12,31))),"",F18-E18+1)</f>
        <v/>
      </c>
      <c r="H18" s="7" t="str">
        <f aca="false">IF(OR(OR(B18="",C18="",D18="",E18="",F18="",I18=""),OR(NOT(ISNUMBER(E18)),NOT(ISNUMBER(F18)),F18&lt;E18,E18&lt;DATE(2000,1,1),F18&gt;DATE(2100,12,31))),"",NETWORKDAYS(E18,F18))</f>
        <v/>
      </c>
      <c r="I18" s="6"/>
      <c r="J18" s="7" t="str">
        <f aca="false">IF(OR(OR(B18="",C18="",D18="",E18="",F18="",I18=""),OR(NOT(ISNUMBER(E18)),NOT(ISNUMBER(F18)),F18&lt;E18,E18&lt;DATE(2000,1,1),F18&gt;DATE(2100,12,31))),"",IF(I18="Annulé",0,SUMPRODUCT(($D$7:$D$56=D18)*($B$7:$B$56&lt;&gt;"")*($C$7:$C$56&lt;&gt;"")*($I$7:$I$56&lt;&gt;"")*($I$7:$I$56&lt;&gt;"Annulé")*ISNUMBER($E$7:$E$56)*ISNUMBER($F$7:$F$56)*($F$7:$F$56&gt;=$E$7:$E$56)*($E$7:$E$56&gt;=DATE(2000,1,1))*($F$7:$F$56&lt;=DATE(2100,12,31))*($E$7:$E$56&lt;=F18)*($F$7:$F$56&gt;=E18)*(ROW($D$7:$D$56)&lt;&gt;ROW()))))</f>
        <v/>
      </c>
      <c r="K18" s="8" t="str">
        <f aca="false">IF(COUNTA(A18:F18,I18)=0,"",IF(OR(B18="",C18="",D18="",E18="",F18="",I18=""),"À compléter",IF(OR(NOT(ISNUMBER(E18)),NOT(ISNUMBER(F18)),F18&lt;E18,E18&lt;DATE(2000,1,1),F18&gt;DATE(2100,12,31)),"Dates invalides",IF(I18="Annulé","Annulé",IF(J18&gt;0,"CHEVAUCHEMENT","OK")))))</f>
        <v/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customFormat="false" ht="31.5" hidden="false" customHeight="true" outlineLevel="0" collapsed="false">
      <c r="A19" s="6"/>
      <c r="B19" s="6"/>
      <c r="C19" s="6"/>
      <c r="D19" s="6"/>
      <c r="E19" s="3"/>
      <c r="F19" s="3"/>
      <c r="G19" s="7" t="str">
        <f aca="false">IF(OR(OR(B19="",C19="",D19="",E19="",F19="",I19=""),OR(NOT(ISNUMBER(E19)),NOT(ISNUMBER(F19)),F19&lt;E19,E19&lt;DATE(2000,1,1),F19&gt;DATE(2100,12,31))),"",F19-E19+1)</f>
        <v/>
      </c>
      <c r="H19" s="7" t="str">
        <f aca="false">IF(OR(OR(B19="",C19="",D19="",E19="",F19="",I19=""),OR(NOT(ISNUMBER(E19)),NOT(ISNUMBER(F19)),F19&lt;E19,E19&lt;DATE(2000,1,1),F19&gt;DATE(2100,12,31))),"",NETWORKDAYS(E19,F19))</f>
        <v/>
      </c>
      <c r="I19" s="6"/>
      <c r="J19" s="7" t="str">
        <f aca="false">IF(OR(OR(B19="",C19="",D19="",E19="",F19="",I19=""),OR(NOT(ISNUMBER(E19)),NOT(ISNUMBER(F19)),F19&lt;E19,E19&lt;DATE(2000,1,1),F19&gt;DATE(2100,12,31))),"",IF(I19="Annulé",0,SUMPRODUCT(($D$7:$D$56=D19)*($B$7:$B$56&lt;&gt;"")*($C$7:$C$56&lt;&gt;"")*($I$7:$I$56&lt;&gt;"")*($I$7:$I$56&lt;&gt;"Annulé")*ISNUMBER($E$7:$E$56)*ISNUMBER($F$7:$F$56)*($F$7:$F$56&gt;=$E$7:$E$56)*($E$7:$E$56&gt;=DATE(2000,1,1))*($F$7:$F$56&lt;=DATE(2100,12,31))*($E$7:$E$56&lt;=F19)*($F$7:$F$56&gt;=E19)*(ROW($D$7:$D$56)&lt;&gt;ROW()))))</f>
        <v/>
      </c>
      <c r="K19" s="8" t="str">
        <f aca="false">IF(COUNTA(A19:F19,I19)=0,"",IF(OR(B19="",C19="",D19="",E19="",F19="",I19=""),"À compléter",IF(OR(NOT(ISNUMBER(E19)),NOT(ISNUMBER(F19)),F19&lt;E19,E19&lt;DATE(2000,1,1),F19&gt;DATE(2100,12,31)),"Dates invalides",IF(I19="Annulé","Annulé",IF(J19&gt;0,"CHEVAUCHEMENT","OK")))))</f>
        <v/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customFormat="false" ht="31.5" hidden="false" customHeight="true" outlineLevel="0" collapsed="false">
      <c r="A20" s="6"/>
      <c r="B20" s="6"/>
      <c r="C20" s="6"/>
      <c r="D20" s="6"/>
      <c r="E20" s="3"/>
      <c r="F20" s="3"/>
      <c r="G20" s="7" t="str">
        <f aca="false">IF(OR(OR(B20="",C20="",D20="",E20="",F20="",I20=""),OR(NOT(ISNUMBER(E20)),NOT(ISNUMBER(F20)),F20&lt;E20,E20&lt;DATE(2000,1,1),F20&gt;DATE(2100,12,31))),"",F20-E20+1)</f>
        <v/>
      </c>
      <c r="H20" s="7" t="str">
        <f aca="false">IF(OR(OR(B20="",C20="",D20="",E20="",F20="",I20=""),OR(NOT(ISNUMBER(E20)),NOT(ISNUMBER(F20)),F20&lt;E20,E20&lt;DATE(2000,1,1),F20&gt;DATE(2100,12,31))),"",NETWORKDAYS(E20,F20))</f>
        <v/>
      </c>
      <c r="I20" s="6"/>
      <c r="J20" s="7" t="str">
        <f aca="false">IF(OR(OR(B20="",C20="",D20="",E20="",F20="",I20=""),OR(NOT(ISNUMBER(E20)),NOT(ISNUMBER(F20)),F20&lt;E20,E20&lt;DATE(2000,1,1),F20&gt;DATE(2100,12,31))),"",IF(I20="Annulé",0,SUMPRODUCT(($D$7:$D$56=D20)*($B$7:$B$56&lt;&gt;"")*($C$7:$C$56&lt;&gt;"")*($I$7:$I$56&lt;&gt;"")*($I$7:$I$56&lt;&gt;"Annulé")*ISNUMBER($E$7:$E$56)*ISNUMBER($F$7:$F$56)*($F$7:$F$56&gt;=$E$7:$E$56)*($E$7:$E$56&gt;=DATE(2000,1,1))*($F$7:$F$56&lt;=DATE(2100,12,31))*($E$7:$E$56&lt;=F20)*($F$7:$F$56&gt;=E20)*(ROW($D$7:$D$56)&lt;&gt;ROW()))))</f>
        <v/>
      </c>
      <c r="K20" s="8" t="str">
        <f aca="false">IF(COUNTA(A20:F20,I20)=0,"",IF(OR(B20="",C20="",D20="",E20="",F20="",I20=""),"À compléter",IF(OR(NOT(ISNUMBER(E20)),NOT(ISNUMBER(F20)),F20&lt;E20,E20&lt;DATE(2000,1,1),F20&gt;DATE(2100,12,31)),"Dates invalides",IF(I20="Annulé","Annulé",IF(J20&gt;0,"CHEVAUCHEMENT","OK")))))</f>
        <v/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customFormat="false" ht="31.5" hidden="false" customHeight="true" outlineLevel="0" collapsed="false">
      <c r="A21" s="6"/>
      <c r="B21" s="6"/>
      <c r="C21" s="6"/>
      <c r="D21" s="6"/>
      <c r="E21" s="3"/>
      <c r="F21" s="3"/>
      <c r="G21" s="7" t="str">
        <f aca="false">IF(OR(OR(B21="",C21="",D21="",E21="",F21="",I21=""),OR(NOT(ISNUMBER(E21)),NOT(ISNUMBER(F21)),F21&lt;E21,E21&lt;DATE(2000,1,1),F21&gt;DATE(2100,12,31))),"",F21-E21+1)</f>
        <v/>
      </c>
      <c r="H21" s="7" t="str">
        <f aca="false">IF(OR(OR(B21="",C21="",D21="",E21="",F21="",I21=""),OR(NOT(ISNUMBER(E21)),NOT(ISNUMBER(F21)),F21&lt;E21,E21&lt;DATE(2000,1,1),F21&gt;DATE(2100,12,31))),"",NETWORKDAYS(E21,F21))</f>
        <v/>
      </c>
      <c r="I21" s="6"/>
      <c r="J21" s="7" t="str">
        <f aca="false">IF(OR(OR(B21="",C21="",D21="",E21="",F21="",I21=""),OR(NOT(ISNUMBER(E21)),NOT(ISNUMBER(F21)),F21&lt;E21,E21&lt;DATE(2000,1,1),F21&gt;DATE(2100,12,31))),"",IF(I21="Annulé",0,SUMPRODUCT(($D$7:$D$56=D21)*($B$7:$B$56&lt;&gt;"")*($C$7:$C$56&lt;&gt;"")*($I$7:$I$56&lt;&gt;"")*($I$7:$I$56&lt;&gt;"Annulé")*ISNUMBER($E$7:$E$56)*ISNUMBER($F$7:$F$56)*($F$7:$F$56&gt;=$E$7:$E$56)*($E$7:$E$56&gt;=DATE(2000,1,1))*($F$7:$F$56&lt;=DATE(2100,12,31))*($E$7:$E$56&lt;=F21)*($F$7:$F$56&gt;=E21)*(ROW($D$7:$D$56)&lt;&gt;ROW()))))</f>
        <v/>
      </c>
      <c r="K21" s="8" t="str">
        <f aca="false">IF(COUNTA(A21:F21,I21)=0,"",IF(OR(B21="",C21="",D21="",E21="",F21="",I21=""),"À compléter",IF(OR(NOT(ISNUMBER(E21)),NOT(ISNUMBER(F21)),F21&lt;E21,E21&lt;DATE(2000,1,1),F21&gt;DATE(2100,12,31)),"Dates invalides",IF(I21="Annulé","Annulé",IF(J21&gt;0,"CHEVAUCHEMENT","OK")))))</f>
        <v/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customFormat="false" ht="31.5" hidden="false" customHeight="true" outlineLevel="0" collapsed="false">
      <c r="A22" s="6"/>
      <c r="B22" s="6"/>
      <c r="C22" s="6"/>
      <c r="D22" s="6"/>
      <c r="E22" s="3"/>
      <c r="F22" s="3"/>
      <c r="G22" s="7" t="str">
        <f aca="false">IF(OR(OR(B22="",C22="",D22="",E22="",F22="",I22=""),OR(NOT(ISNUMBER(E22)),NOT(ISNUMBER(F22)),F22&lt;E22,E22&lt;DATE(2000,1,1),F22&gt;DATE(2100,12,31))),"",F22-E22+1)</f>
        <v/>
      </c>
      <c r="H22" s="7" t="str">
        <f aca="false">IF(OR(OR(B22="",C22="",D22="",E22="",F22="",I22=""),OR(NOT(ISNUMBER(E22)),NOT(ISNUMBER(F22)),F22&lt;E22,E22&lt;DATE(2000,1,1),F22&gt;DATE(2100,12,31))),"",NETWORKDAYS(E22,F22))</f>
        <v/>
      </c>
      <c r="I22" s="6"/>
      <c r="J22" s="7" t="str">
        <f aca="false">IF(OR(OR(B22="",C22="",D22="",E22="",F22="",I22=""),OR(NOT(ISNUMBER(E22)),NOT(ISNUMBER(F22)),F22&lt;E22,E22&lt;DATE(2000,1,1),F22&gt;DATE(2100,12,31))),"",IF(I22="Annulé",0,SUMPRODUCT(($D$7:$D$56=D22)*($B$7:$B$56&lt;&gt;"")*($C$7:$C$56&lt;&gt;"")*($I$7:$I$56&lt;&gt;"")*($I$7:$I$56&lt;&gt;"Annulé")*ISNUMBER($E$7:$E$56)*ISNUMBER($F$7:$F$56)*($F$7:$F$56&gt;=$E$7:$E$56)*($E$7:$E$56&gt;=DATE(2000,1,1))*($F$7:$F$56&lt;=DATE(2100,12,31))*($E$7:$E$56&lt;=F22)*($F$7:$F$56&gt;=E22)*(ROW($D$7:$D$56)&lt;&gt;ROW()))))</f>
        <v/>
      </c>
      <c r="K22" s="8" t="str">
        <f aca="false">IF(COUNTA(A22:F22,I22)=0,"",IF(OR(B22="",C22="",D22="",E22="",F22="",I22=""),"À compléter",IF(OR(NOT(ISNUMBER(E22)),NOT(ISNUMBER(F22)),F22&lt;E22,E22&lt;DATE(2000,1,1),F22&gt;DATE(2100,12,31)),"Dates invalides",IF(I22="Annulé","Annulé",IF(J22&gt;0,"CHEVAUCHEMENT","OK")))))</f>
        <v/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customFormat="false" ht="31.5" hidden="false" customHeight="true" outlineLevel="0" collapsed="false">
      <c r="A23" s="6"/>
      <c r="B23" s="6"/>
      <c r="C23" s="6"/>
      <c r="D23" s="6"/>
      <c r="E23" s="3"/>
      <c r="F23" s="3"/>
      <c r="G23" s="7" t="str">
        <f aca="false">IF(OR(OR(B23="",C23="",D23="",E23="",F23="",I23=""),OR(NOT(ISNUMBER(E23)),NOT(ISNUMBER(F23)),F23&lt;E23,E23&lt;DATE(2000,1,1),F23&gt;DATE(2100,12,31))),"",F23-E23+1)</f>
        <v/>
      </c>
      <c r="H23" s="7" t="str">
        <f aca="false">IF(OR(OR(B23="",C23="",D23="",E23="",F23="",I23=""),OR(NOT(ISNUMBER(E23)),NOT(ISNUMBER(F23)),F23&lt;E23,E23&lt;DATE(2000,1,1),F23&gt;DATE(2100,12,31))),"",NETWORKDAYS(E23,F23))</f>
        <v/>
      </c>
      <c r="I23" s="6"/>
      <c r="J23" s="7" t="str">
        <f aca="false">IF(OR(OR(B23="",C23="",D23="",E23="",F23="",I23=""),OR(NOT(ISNUMBER(E23)),NOT(ISNUMBER(F23)),F23&lt;E23,E23&lt;DATE(2000,1,1),F23&gt;DATE(2100,12,31))),"",IF(I23="Annulé",0,SUMPRODUCT(($D$7:$D$56=D23)*($B$7:$B$56&lt;&gt;"")*($C$7:$C$56&lt;&gt;"")*($I$7:$I$56&lt;&gt;"")*($I$7:$I$56&lt;&gt;"Annulé")*ISNUMBER($E$7:$E$56)*ISNUMBER($F$7:$F$56)*($F$7:$F$56&gt;=$E$7:$E$56)*($E$7:$E$56&gt;=DATE(2000,1,1))*($F$7:$F$56&lt;=DATE(2100,12,31))*($E$7:$E$56&lt;=F23)*($F$7:$F$56&gt;=E23)*(ROW($D$7:$D$56)&lt;&gt;ROW()))))</f>
        <v/>
      </c>
      <c r="K23" s="8" t="str">
        <f aca="false">IF(COUNTA(A23:F23,I23)=0,"",IF(OR(B23="",C23="",D23="",E23="",F23="",I23=""),"À compléter",IF(OR(NOT(ISNUMBER(E23)),NOT(ISNUMBER(F23)),F23&lt;E23,E23&lt;DATE(2000,1,1),F23&gt;DATE(2100,12,31)),"Dates invalides",IF(I23="Annulé","Annulé",IF(J23&gt;0,"CHEVAUCHEMENT","OK")))))</f>
        <v/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customFormat="false" ht="31.5" hidden="false" customHeight="true" outlineLevel="0" collapsed="false">
      <c r="A24" s="6"/>
      <c r="B24" s="6"/>
      <c r="C24" s="6"/>
      <c r="D24" s="6"/>
      <c r="E24" s="3"/>
      <c r="F24" s="3"/>
      <c r="G24" s="7" t="str">
        <f aca="false">IF(OR(OR(B24="",C24="",D24="",E24="",F24="",I24=""),OR(NOT(ISNUMBER(E24)),NOT(ISNUMBER(F24)),F24&lt;E24,E24&lt;DATE(2000,1,1),F24&gt;DATE(2100,12,31))),"",F24-E24+1)</f>
        <v/>
      </c>
      <c r="H24" s="7" t="str">
        <f aca="false">IF(OR(OR(B24="",C24="",D24="",E24="",F24="",I24=""),OR(NOT(ISNUMBER(E24)),NOT(ISNUMBER(F24)),F24&lt;E24,E24&lt;DATE(2000,1,1),F24&gt;DATE(2100,12,31))),"",NETWORKDAYS(E24,F24))</f>
        <v/>
      </c>
      <c r="I24" s="6"/>
      <c r="J24" s="7" t="str">
        <f aca="false">IF(OR(OR(B24="",C24="",D24="",E24="",F24="",I24=""),OR(NOT(ISNUMBER(E24)),NOT(ISNUMBER(F24)),F24&lt;E24,E24&lt;DATE(2000,1,1),F24&gt;DATE(2100,12,31))),"",IF(I24="Annulé",0,SUMPRODUCT(($D$7:$D$56=D24)*($B$7:$B$56&lt;&gt;"")*($C$7:$C$56&lt;&gt;"")*($I$7:$I$56&lt;&gt;"")*($I$7:$I$56&lt;&gt;"Annulé")*ISNUMBER($E$7:$E$56)*ISNUMBER($F$7:$F$56)*($F$7:$F$56&gt;=$E$7:$E$56)*($E$7:$E$56&gt;=DATE(2000,1,1))*($F$7:$F$56&lt;=DATE(2100,12,31))*($E$7:$E$56&lt;=F24)*($F$7:$F$56&gt;=E24)*(ROW($D$7:$D$56)&lt;&gt;ROW()))))</f>
        <v/>
      </c>
      <c r="K24" s="8" t="str">
        <f aca="false">IF(COUNTA(A24:F24,I24)=0,"",IF(OR(B24="",C24="",D24="",E24="",F24="",I24=""),"À compléter",IF(OR(NOT(ISNUMBER(E24)),NOT(ISNUMBER(F24)),F24&lt;E24,E24&lt;DATE(2000,1,1),F24&gt;DATE(2100,12,31)),"Dates invalides",IF(I24="Annulé","Annulé",IF(J24&gt;0,"CHEVAUCHEMENT","OK")))))</f>
        <v/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customFormat="false" ht="31.5" hidden="false" customHeight="true" outlineLevel="0" collapsed="false">
      <c r="A25" s="6"/>
      <c r="B25" s="6"/>
      <c r="C25" s="6"/>
      <c r="D25" s="6"/>
      <c r="E25" s="3"/>
      <c r="F25" s="3"/>
      <c r="G25" s="7" t="str">
        <f aca="false">IF(OR(OR(B25="",C25="",D25="",E25="",F25="",I25=""),OR(NOT(ISNUMBER(E25)),NOT(ISNUMBER(F25)),F25&lt;E25,E25&lt;DATE(2000,1,1),F25&gt;DATE(2100,12,31))),"",F25-E25+1)</f>
        <v/>
      </c>
      <c r="H25" s="7" t="str">
        <f aca="false">IF(OR(OR(B25="",C25="",D25="",E25="",F25="",I25=""),OR(NOT(ISNUMBER(E25)),NOT(ISNUMBER(F25)),F25&lt;E25,E25&lt;DATE(2000,1,1),F25&gt;DATE(2100,12,31))),"",NETWORKDAYS(E25,F25))</f>
        <v/>
      </c>
      <c r="I25" s="6"/>
      <c r="J25" s="7" t="str">
        <f aca="false">IF(OR(OR(B25="",C25="",D25="",E25="",F25="",I25=""),OR(NOT(ISNUMBER(E25)),NOT(ISNUMBER(F25)),F25&lt;E25,E25&lt;DATE(2000,1,1),F25&gt;DATE(2100,12,31))),"",IF(I25="Annulé",0,SUMPRODUCT(($D$7:$D$56=D25)*($B$7:$B$56&lt;&gt;"")*($C$7:$C$56&lt;&gt;"")*($I$7:$I$56&lt;&gt;"")*($I$7:$I$56&lt;&gt;"Annulé")*ISNUMBER($E$7:$E$56)*ISNUMBER($F$7:$F$56)*($F$7:$F$56&gt;=$E$7:$E$56)*($E$7:$E$56&gt;=DATE(2000,1,1))*($F$7:$F$56&lt;=DATE(2100,12,31))*($E$7:$E$56&lt;=F25)*($F$7:$F$56&gt;=E25)*(ROW($D$7:$D$56)&lt;&gt;ROW()))))</f>
        <v/>
      </c>
      <c r="K25" s="8" t="str">
        <f aca="false">IF(COUNTA(A25:F25,I25)=0,"",IF(OR(B25="",C25="",D25="",E25="",F25="",I25=""),"À compléter",IF(OR(NOT(ISNUMBER(E25)),NOT(ISNUMBER(F25)),F25&lt;E25,E25&lt;DATE(2000,1,1),F25&gt;DATE(2100,12,31)),"Dates invalides",IF(I25="Annulé","Annulé",IF(J25&gt;0,"CHEVAUCHEMENT","OK")))))</f>
        <v/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customFormat="false" ht="31.5" hidden="false" customHeight="true" outlineLevel="0" collapsed="false">
      <c r="A26" s="6"/>
      <c r="B26" s="6"/>
      <c r="C26" s="6"/>
      <c r="D26" s="6"/>
      <c r="E26" s="3"/>
      <c r="F26" s="3"/>
      <c r="G26" s="7" t="str">
        <f aca="false">IF(OR(OR(B26="",C26="",D26="",E26="",F26="",I26=""),OR(NOT(ISNUMBER(E26)),NOT(ISNUMBER(F26)),F26&lt;E26,E26&lt;DATE(2000,1,1),F26&gt;DATE(2100,12,31))),"",F26-E26+1)</f>
        <v/>
      </c>
      <c r="H26" s="7" t="str">
        <f aca="false">IF(OR(OR(B26="",C26="",D26="",E26="",F26="",I26=""),OR(NOT(ISNUMBER(E26)),NOT(ISNUMBER(F26)),F26&lt;E26,E26&lt;DATE(2000,1,1),F26&gt;DATE(2100,12,31))),"",NETWORKDAYS(E26,F26))</f>
        <v/>
      </c>
      <c r="I26" s="6"/>
      <c r="J26" s="7" t="str">
        <f aca="false">IF(OR(OR(B26="",C26="",D26="",E26="",F26="",I26=""),OR(NOT(ISNUMBER(E26)),NOT(ISNUMBER(F26)),F26&lt;E26,E26&lt;DATE(2000,1,1),F26&gt;DATE(2100,12,31))),"",IF(I26="Annulé",0,SUMPRODUCT(($D$7:$D$56=D26)*($B$7:$B$56&lt;&gt;"")*($C$7:$C$56&lt;&gt;"")*($I$7:$I$56&lt;&gt;"")*($I$7:$I$56&lt;&gt;"Annulé")*ISNUMBER($E$7:$E$56)*ISNUMBER($F$7:$F$56)*($F$7:$F$56&gt;=$E$7:$E$56)*($E$7:$E$56&gt;=DATE(2000,1,1))*($F$7:$F$56&lt;=DATE(2100,12,31))*($E$7:$E$56&lt;=F26)*($F$7:$F$56&gt;=E26)*(ROW($D$7:$D$56)&lt;&gt;ROW()))))</f>
        <v/>
      </c>
      <c r="K26" s="8" t="str">
        <f aca="false">IF(COUNTA(A26:F26,I26)=0,"",IF(OR(B26="",C26="",D26="",E26="",F26="",I26=""),"À compléter",IF(OR(NOT(ISNUMBER(E26)),NOT(ISNUMBER(F26)),F26&lt;E26,E26&lt;DATE(2000,1,1),F26&gt;DATE(2100,12,31)),"Dates invalides",IF(I26="Annulé","Annulé",IF(J26&gt;0,"CHEVAUCHEMENT","OK")))))</f>
        <v/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customFormat="false" ht="31.5" hidden="false" customHeight="true" outlineLevel="0" collapsed="false">
      <c r="A27" s="6"/>
      <c r="B27" s="6"/>
      <c r="C27" s="6"/>
      <c r="D27" s="6"/>
      <c r="E27" s="3"/>
      <c r="F27" s="3"/>
      <c r="G27" s="7" t="str">
        <f aca="false">IF(OR(OR(B27="",C27="",D27="",E27="",F27="",I27=""),OR(NOT(ISNUMBER(E27)),NOT(ISNUMBER(F27)),F27&lt;E27,E27&lt;DATE(2000,1,1),F27&gt;DATE(2100,12,31))),"",F27-E27+1)</f>
        <v/>
      </c>
      <c r="H27" s="7" t="str">
        <f aca="false">IF(OR(OR(B27="",C27="",D27="",E27="",F27="",I27=""),OR(NOT(ISNUMBER(E27)),NOT(ISNUMBER(F27)),F27&lt;E27,E27&lt;DATE(2000,1,1),F27&gt;DATE(2100,12,31))),"",NETWORKDAYS(E27,F27))</f>
        <v/>
      </c>
      <c r="I27" s="6"/>
      <c r="J27" s="7" t="str">
        <f aca="false">IF(OR(OR(B27="",C27="",D27="",E27="",F27="",I27=""),OR(NOT(ISNUMBER(E27)),NOT(ISNUMBER(F27)),F27&lt;E27,E27&lt;DATE(2000,1,1),F27&gt;DATE(2100,12,31))),"",IF(I27="Annulé",0,SUMPRODUCT(($D$7:$D$56=D27)*($B$7:$B$56&lt;&gt;"")*($C$7:$C$56&lt;&gt;"")*($I$7:$I$56&lt;&gt;"")*($I$7:$I$56&lt;&gt;"Annulé")*ISNUMBER($E$7:$E$56)*ISNUMBER($F$7:$F$56)*($F$7:$F$56&gt;=$E$7:$E$56)*($E$7:$E$56&gt;=DATE(2000,1,1))*($F$7:$F$56&lt;=DATE(2100,12,31))*($E$7:$E$56&lt;=F27)*($F$7:$F$56&gt;=E27)*(ROW($D$7:$D$56)&lt;&gt;ROW()))))</f>
        <v/>
      </c>
      <c r="K27" s="8" t="str">
        <f aca="false">IF(COUNTA(A27:F27,I27)=0,"",IF(OR(B27="",C27="",D27="",E27="",F27="",I27=""),"À compléter",IF(OR(NOT(ISNUMBER(E27)),NOT(ISNUMBER(F27)),F27&lt;E27,E27&lt;DATE(2000,1,1),F27&gt;DATE(2100,12,31)),"Dates invalides",IF(I27="Annulé","Annulé",IF(J27&gt;0,"CHEVAUCHEMENT","OK")))))</f>
        <v/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customFormat="false" ht="31.5" hidden="false" customHeight="true" outlineLevel="0" collapsed="false">
      <c r="A28" s="6"/>
      <c r="B28" s="6"/>
      <c r="C28" s="6"/>
      <c r="D28" s="6"/>
      <c r="E28" s="3"/>
      <c r="F28" s="3"/>
      <c r="G28" s="7" t="str">
        <f aca="false">IF(OR(OR(B28="",C28="",D28="",E28="",F28="",I28=""),OR(NOT(ISNUMBER(E28)),NOT(ISNUMBER(F28)),F28&lt;E28,E28&lt;DATE(2000,1,1),F28&gt;DATE(2100,12,31))),"",F28-E28+1)</f>
        <v/>
      </c>
      <c r="H28" s="7" t="str">
        <f aca="false">IF(OR(OR(B28="",C28="",D28="",E28="",F28="",I28=""),OR(NOT(ISNUMBER(E28)),NOT(ISNUMBER(F28)),F28&lt;E28,E28&lt;DATE(2000,1,1),F28&gt;DATE(2100,12,31))),"",NETWORKDAYS(E28,F28))</f>
        <v/>
      </c>
      <c r="I28" s="6"/>
      <c r="J28" s="7" t="str">
        <f aca="false">IF(OR(OR(B28="",C28="",D28="",E28="",F28="",I28=""),OR(NOT(ISNUMBER(E28)),NOT(ISNUMBER(F28)),F28&lt;E28,E28&lt;DATE(2000,1,1),F28&gt;DATE(2100,12,31))),"",IF(I28="Annulé",0,SUMPRODUCT(($D$7:$D$56=D28)*($B$7:$B$56&lt;&gt;"")*($C$7:$C$56&lt;&gt;"")*($I$7:$I$56&lt;&gt;"")*($I$7:$I$56&lt;&gt;"Annulé")*ISNUMBER($E$7:$E$56)*ISNUMBER($F$7:$F$56)*($F$7:$F$56&gt;=$E$7:$E$56)*($E$7:$E$56&gt;=DATE(2000,1,1))*($F$7:$F$56&lt;=DATE(2100,12,31))*($E$7:$E$56&lt;=F28)*($F$7:$F$56&gt;=E28)*(ROW($D$7:$D$56)&lt;&gt;ROW()))))</f>
        <v/>
      </c>
      <c r="K28" s="8" t="str">
        <f aca="false">IF(COUNTA(A28:F28,I28)=0,"",IF(OR(B28="",C28="",D28="",E28="",F28="",I28=""),"À compléter",IF(OR(NOT(ISNUMBER(E28)),NOT(ISNUMBER(F28)),F28&lt;E28,E28&lt;DATE(2000,1,1),F28&gt;DATE(2100,12,31)),"Dates invalides",IF(I28="Annulé","Annulé",IF(J28&gt;0,"CHEVAUCHEMENT","OK")))))</f>
        <v/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customFormat="false" ht="31.5" hidden="false" customHeight="true" outlineLevel="0" collapsed="false">
      <c r="A29" s="6"/>
      <c r="B29" s="6"/>
      <c r="C29" s="6"/>
      <c r="D29" s="6"/>
      <c r="E29" s="3"/>
      <c r="F29" s="3"/>
      <c r="G29" s="7" t="str">
        <f aca="false">IF(OR(OR(B29="",C29="",D29="",E29="",F29="",I29=""),OR(NOT(ISNUMBER(E29)),NOT(ISNUMBER(F29)),F29&lt;E29,E29&lt;DATE(2000,1,1),F29&gt;DATE(2100,12,31))),"",F29-E29+1)</f>
        <v/>
      </c>
      <c r="H29" s="7" t="str">
        <f aca="false">IF(OR(OR(B29="",C29="",D29="",E29="",F29="",I29=""),OR(NOT(ISNUMBER(E29)),NOT(ISNUMBER(F29)),F29&lt;E29,E29&lt;DATE(2000,1,1),F29&gt;DATE(2100,12,31))),"",NETWORKDAYS(E29,F29))</f>
        <v/>
      </c>
      <c r="I29" s="6"/>
      <c r="J29" s="7" t="str">
        <f aca="false">IF(OR(OR(B29="",C29="",D29="",E29="",F29="",I29=""),OR(NOT(ISNUMBER(E29)),NOT(ISNUMBER(F29)),F29&lt;E29,E29&lt;DATE(2000,1,1),F29&gt;DATE(2100,12,31))),"",IF(I29="Annulé",0,SUMPRODUCT(($D$7:$D$56=D29)*($B$7:$B$56&lt;&gt;"")*($C$7:$C$56&lt;&gt;"")*($I$7:$I$56&lt;&gt;"")*($I$7:$I$56&lt;&gt;"Annulé")*ISNUMBER($E$7:$E$56)*ISNUMBER($F$7:$F$56)*($F$7:$F$56&gt;=$E$7:$E$56)*($E$7:$E$56&gt;=DATE(2000,1,1))*($F$7:$F$56&lt;=DATE(2100,12,31))*($E$7:$E$56&lt;=F29)*($F$7:$F$56&gt;=E29)*(ROW($D$7:$D$56)&lt;&gt;ROW()))))</f>
        <v/>
      </c>
      <c r="K29" s="8" t="str">
        <f aca="false">IF(COUNTA(A29:F29,I29)=0,"",IF(OR(B29="",C29="",D29="",E29="",F29="",I29=""),"À compléter",IF(OR(NOT(ISNUMBER(E29)),NOT(ISNUMBER(F29)),F29&lt;E29,E29&lt;DATE(2000,1,1),F29&gt;DATE(2100,12,31)),"Dates invalides",IF(I29="Annulé","Annulé",IF(J29&gt;0,"CHEVAUCHEMENT","OK")))))</f>
        <v/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customFormat="false" ht="31.5" hidden="false" customHeight="true" outlineLevel="0" collapsed="false">
      <c r="A30" s="6"/>
      <c r="B30" s="6"/>
      <c r="C30" s="6"/>
      <c r="D30" s="6"/>
      <c r="E30" s="3"/>
      <c r="F30" s="3"/>
      <c r="G30" s="7" t="str">
        <f aca="false">IF(OR(OR(B30="",C30="",D30="",E30="",F30="",I30=""),OR(NOT(ISNUMBER(E30)),NOT(ISNUMBER(F30)),F30&lt;E30,E30&lt;DATE(2000,1,1),F30&gt;DATE(2100,12,31))),"",F30-E30+1)</f>
        <v/>
      </c>
      <c r="H30" s="7" t="str">
        <f aca="false">IF(OR(OR(B30="",C30="",D30="",E30="",F30="",I30=""),OR(NOT(ISNUMBER(E30)),NOT(ISNUMBER(F30)),F30&lt;E30,E30&lt;DATE(2000,1,1),F30&gt;DATE(2100,12,31))),"",NETWORKDAYS(E30,F30))</f>
        <v/>
      </c>
      <c r="I30" s="6"/>
      <c r="J30" s="7" t="str">
        <f aca="false">IF(OR(OR(B30="",C30="",D30="",E30="",F30="",I30=""),OR(NOT(ISNUMBER(E30)),NOT(ISNUMBER(F30)),F30&lt;E30,E30&lt;DATE(2000,1,1),F30&gt;DATE(2100,12,31))),"",IF(I30="Annulé",0,SUMPRODUCT(($D$7:$D$56=D30)*($B$7:$B$56&lt;&gt;"")*($C$7:$C$56&lt;&gt;"")*($I$7:$I$56&lt;&gt;"")*($I$7:$I$56&lt;&gt;"Annulé")*ISNUMBER($E$7:$E$56)*ISNUMBER($F$7:$F$56)*($F$7:$F$56&gt;=$E$7:$E$56)*($E$7:$E$56&gt;=DATE(2000,1,1))*($F$7:$F$56&lt;=DATE(2100,12,31))*($E$7:$E$56&lt;=F30)*($F$7:$F$56&gt;=E30)*(ROW($D$7:$D$56)&lt;&gt;ROW()))))</f>
        <v/>
      </c>
      <c r="K30" s="8" t="str">
        <f aca="false">IF(COUNTA(A30:F30,I30)=0,"",IF(OR(B30="",C30="",D30="",E30="",F30="",I30=""),"À compléter",IF(OR(NOT(ISNUMBER(E30)),NOT(ISNUMBER(F30)),F30&lt;E30,E30&lt;DATE(2000,1,1),F30&gt;DATE(2100,12,31)),"Dates invalides",IF(I30="Annulé","Annulé",IF(J30&gt;0,"CHEVAUCHEMENT","OK")))))</f>
        <v/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customFormat="false" ht="31.5" hidden="false" customHeight="true" outlineLevel="0" collapsed="false">
      <c r="A31" s="6"/>
      <c r="B31" s="6"/>
      <c r="C31" s="6"/>
      <c r="D31" s="6"/>
      <c r="E31" s="3"/>
      <c r="F31" s="3"/>
      <c r="G31" s="7" t="str">
        <f aca="false">IF(OR(OR(B31="",C31="",D31="",E31="",F31="",I31=""),OR(NOT(ISNUMBER(E31)),NOT(ISNUMBER(F31)),F31&lt;E31,E31&lt;DATE(2000,1,1),F31&gt;DATE(2100,12,31))),"",F31-E31+1)</f>
        <v/>
      </c>
      <c r="H31" s="7" t="str">
        <f aca="false">IF(OR(OR(B31="",C31="",D31="",E31="",F31="",I31=""),OR(NOT(ISNUMBER(E31)),NOT(ISNUMBER(F31)),F31&lt;E31,E31&lt;DATE(2000,1,1),F31&gt;DATE(2100,12,31))),"",NETWORKDAYS(E31,F31))</f>
        <v/>
      </c>
      <c r="I31" s="6"/>
      <c r="J31" s="7" t="str">
        <f aca="false">IF(OR(OR(B31="",C31="",D31="",E31="",F31="",I31=""),OR(NOT(ISNUMBER(E31)),NOT(ISNUMBER(F31)),F31&lt;E31,E31&lt;DATE(2000,1,1),F31&gt;DATE(2100,12,31))),"",IF(I31="Annulé",0,SUMPRODUCT(($D$7:$D$56=D31)*($B$7:$B$56&lt;&gt;"")*($C$7:$C$56&lt;&gt;"")*($I$7:$I$56&lt;&gt;"")*($I$7:$I$56&lt;&gt;"Annulé")*ISNUMBER($E$7:$E$56)*ISNUMBER($F$7:$F$56)*($F$7:$F$56&gt;=$E$7:$E$56)*($E$7:$E$56&gt;=DATE(2000,1,1))*($F$7:$F$56&lt;=DATE(2100,12,31))*($E$7:$E$56&lt;=F31)*($F$7:$F$56&gt;=E31)*(ROW($D$7:$D$56)&lt;&gt;ROW()))))</f>
        <v/>
      </c>
      <c r="K31" s="8" t="str">
        <f aca="false">IF(COUNTA(A31:F31,I31)=0,"",IF(OR(B31="",C31="",D31="",E31="",F31="",I31=""),"À compléter",IF(OR(NOT(ISNUMBER(E31)),NOT(ISNUMBER(F31)),F31&lt;E31,E31&lt;DATE(2000,1,1),F31&gt;DATE(2100,12,31)),"Dates invalides",IF(I31="Annulé","Annulé",IF(J31&gt;0,"CHEVAUCHEMENT","OK")))))</f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customFormat="false" ht="31.5" hidden="false" customHeight="true" outlineLevel="0" collapsed="false">
      <c r="A32" s="6"/>
      <c r="B32" s="6"/>
      <c r="C32" s="6"/>
      <c r="D32" s="6"/>
      <c r="E32" s="3"/>
      <c r="F32" s="3"/>
      <c r="G32" s="7" t="str">
        <f aca="false">IF(OR(OR(B32="",C32="",D32="",E32="",F32="",I32=""),OR(NOT(ISNUMBER(E32)),NOT(ISNUMBER(F32)),F32&lt;E32,E32&lt;DATE(2000,1,1),F32&gt;DATE(2100,12,31))),"",F32-E32+1)</f>
        <v/>
      </c>
      <c r="H32" s="7" t="str">
        <f aca="false">IF(OR(OR(B32="",C32="",D32="",E32="",F32="",I32=""),OR(NOT(ISNUMBER(E32)),NOT(ISNUMBER(F32)),F32&lt;E32,E32&lt;DATE(2000,1,1),F32&gt;DATE(2100,12,31))),"",NETWORKDAYS(E32,F32))</f>
        <v/>
      </c>
      <c r="I32" s="6"/>
      <c r="J32" s="7" t="str">
        <f aca="false">IF(OR(OR(B32="",C32="",D32="",E32="",F32="",I32=""),OR(NOT(ISNUMBER(E32)),NOT(ISNUMBER(F32)),F32&lt;E32,E32&lt;DATE(2000,1,1),F32&gt;DATE(2100,12,31))),"",IF(I32="Annulé",0,SUMPRODUCT(($D$7:$D$56=D32)*($B$7:$B$56&lt;&gt;"")*($C$7:$C$56&lt;&gt;"")*($I$7:$I$56&lt;&gt;"")*($I$7:$I$56&lt;&gt;"Annulé")*ISNUMBER($E$7:$E$56)*ISNUMBER($F$7:$F$56)*($F$7:$F$56&gt;=$E$7:$E$56)*($E$7:$E$56&gt;=DATE(2000,1,1))*($F$7:$F$56&lt;=DATE(2100,12,31))*($E$7:$E$56&lt;=F32)*($F$7:$F$56&gt;=E32)*(ROW($D$7:$D$56)&lt;&gt;ROW()))))</f>
        <v/>
      </c>
      <c r="K32" s="8" t="str">
        <f aca="false">IF(COUNTA(A32:F32,I32)=0,"",IF(OR(B32="",C32="",D32="",E32="",F32="",I32=""),"À compléter",IF(OR(NOT(ISNUMBER(E32)),NOT(ISNUMBER(F32)),F32&lt;E32,E32&lt;DATE(2000,1,1),F32&gt;DATE(2100,12,31)),"Dates invalides",IF(I32="Annulé","Annulé",IF(J32&gt;0,"CHEVAUCHEMENT","OK")))))</f>
        <v/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customFormat="false" ht="31.5" hidden="false" customHeight="true" outlineLevel="0" collapsed="false">
      <c r="A33" s="6"/>
      <c r="B33" s="6"/>
      <c r="C33" s="6"/>
      <c r="D33" s="6"/>
      <c r="E33" s="3"/>
      <c r="F33" s="3"/>
      <c r="G33" s="7" t="str">
        <f aca="false">IF(OR(OR(B33="",C33="",D33="",E33="",F33="",I33=""),OR(NOT(ISNUMBER(E33)),NOT(ISNUMBER(F33)),F33&lt;E33,E33&lt;DATE(2000,1,1),F33&gt;DATE(2100,12,31))),"",F33-E33+1)</f>
        <v/>
      </c>
      <c r="H33" s="7" t="str">
        <f aca="false">IF(OR(OR(B33="",C33="",D33="",E33="",F33="",I33=""),OR(NOT(ISNUMBER(E33)),NOT(ISNUMBER(F33)),F33&lt;E33,E33&lt;DATE(2000,1,1),F33&gt;DATE(2100,12,31))),"",NETWORKDAYS(E33,F33))</f>
        <v/>
      </c>
      <c r="I33" s="6"/>
      <c r="J33" s="7" t="str">
        <f aca="false">IF(OR(OR(B33="",C33="",D33="",E33="",F33="",I33=""),OR(NOT(ISNUMBER(E33)),NOT(ISNUMBER(F33)),F33&lt;E33,E33&lt;DATE(2000,1,1),F33&gt;DATE(2100,12,31))),"",IF(I33="Annulé",0,SUMPRODUCT(($D$7:$D$56=D33)*($B$7:$B$56&lt;&gt;"")*($C$7:$C$56&lt;&gt;"")*($I$7:$I$56&lt;&gt;"")*($I$7:$I$56&lt;&gt;"Annulé")*ISNUMBER($E$7:$E$56)*ISNUMBER($F$7:$F$56)*($F$7:$F$56&gt;=$E$7:$E$56)*($E$7:$E$56&gt;=DATE(2000,1,1))*($F$7:$F$56&lt;=DATE(2100,12,31))*($E$7:$E$56&lt;=F33)*($F$7:$F$56&gt;=E33)*(ROW($D$7:$D$56)&lt;&gt;ROW()))))</f>
        <v/>
      </c>
      <c r="K33" s="8" t="str">
        <f aca="false">IF(COUNTA(A33:F33,I33)=0,"",IF(OR(B33="",C33="",D33="",E33="",F33="",I33=""),"À compléter",IF(OR(NOT(ISNUMBER(E33)),NOT(ISNUMBER(F33)),F33&lt;E33,E33&lt;DATE(2000,1,1),F33&gt;DATE(2100,12,31)),"Dates invalides",IF(I33="Annulé","Annulé",IF(J33&gt;0,"CHEVAUCHEMENT","OK")))))</f>
        <v/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customFormat="false" ht="31.5" hidden="false" customHeight="true" outlineLevel="0" collapsed="false">
      <c r="A34" s="6"/>
      <c r="B34" s="6"/>
      <c r="C34" s="6"/>
      <c r="D34" s="6"/>
      <c r="E34" s="3"/>
      <c r="F34" s="3"/>
      <c r="G34" s="7" t="str">
        <f aca="false">IF(OR(OR(B34="",C34="",D34="",E34="",F34="",I34=""),OR(NOT(ISNUMBER(E34)),NOT(ISNUMBER(F34)),F34&lt;E34,E34&lt;DATE(2000,1,1),F34&gt;DATE(2100,12,31))),"",F34-E34+1)</f>
        <v/>
      </c>
      <c r="H34" s="7" t="str">
        <f aca="false">IF(OR(OR(B34="",C34="",D34="",E34="",F34="",I34=""),OR(NOT(ISNUMBER(E34)),NOT(ISNUMBER(F34)),F34&lt;E34,E34&lt;DATE(2000,1,1),F34&gt;DATE(2100,12,31))),"",NETWORKDAYS(E34,F34))</f>
        <v/>
      </c>
      <c r="I34" s="6"/>
      <c r="J34" s="7" t="str">
        <f aca="false">IF(OR(OR(B34="",C34="",D34="",E34="",F34="",I34=""),OR(NOT(ISNUMBER(E34)),NOT(ISNUMBER(F34)),F34&lt;E34,E34&lt;DATE(2000,1,1),F34&gt;DATE(2100,12,31))),"",IF(I34="Annulé",0,SUMPRODUCT(($D$7:$D$56=D34)*($B$7:$B$56&lt;&gt;"")*($C$7:$C$56&lt;&gt;"")*($I$7:$I$56&lt;&gt;"")*($I$7:$I$56&lt;&gt;"Annulé")*ISNUMBER($E$7:$E$56)*ISNUMBER($F$7:$F$56)*($F$7:$F$56&gt;=$E$7:$E$56)*($E$7:$E$56&gt;=DATE(2000,1,1))*($F$7:$F$56&lt;=DATE(2100,12,31))*($E$7:$E$56&lt;=F34)*($F$7:$F$56&gt;=E34)*(ROW($D$7:$D$56)&lt;&gt;ROW()))))</f>
        <v/>
      </c>
      <c r="K34" s="8" t="str">
        <f aca="false">IF(COUNTA(A34:F34,I34)=0,"",IF(OR(B34="",C34="",D34="",E34="",F34="",I34=""),"À compléter",IF(OR(NOT(ISNUMBER(E34)),NOT(ISNUMBER(F34)),F34&lt;E34,E34&lt;DATE(2000,1,1),F34&gt;DATE(2100,12,31)),"Dates invalides",IF(I34="Annulé","Annulé",IF(J34&gt;0,"CHEVAUCHEMENT","OK")))))</f>
        <v/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customFormat="false" ht="31.5" hidden="false" customHeight="true" outlineLevel="0" collapsed="false">
      <c r="A35" s="6"/>
      <c r="B35" s="6"/>
      <c r="C35" s="6"/>
      <c r="D35" s="6"/>
      <c r="E35" s="3"/>
      <c r="F35" s="3"/>
      <c r="G35" s="7" t="str">
        <f aca="false">IF(OR(OR(B35="",C35="",D35="",E35="",F35="",I35=""),OR(NOT(ISNUMBER(E35)),NOT(ISNUMBER(F35)),F35&lt;E35,E35&lt;DATE(2000,1,1),F35&gt;DATE(2100,12,31))),"",F35-E35+1)</f>
        <v/>
      </c>
      <c r="H35" s="7" t="str">
        <f aca="false">IF(OR(OR(B35="",C35="",D35="",E35="",F35="",I35=""),OR(NOT(ISNUMBER(E35)),NOT(ISNUMBER(F35)),F35&lt;E35,E35&lt;DATE(2000,1,1),F35&gt;DATE(2100,12,31))),"",NETWORKDAYS(E35,F35))</f>
        <v/>
      </c>
      <c r="I35" s="6"/>
      <c r="J35" s="7" t="str">
        <f aca="false">IF(OR(OR(B35="",C35="",D35="",E35="",F35="",I35=""),OR(NOT(ISNUMBER(E35)),NOT(ISNUMBER(F35)),F35&lt;E35,E35&lt;DATE(2000,1,1),F35&gt;DATE(2100,12,31))),"",IF(I35="Annulé",0,SUMPRODUCT(($D$7:$D$56=D35)*($B$7:$B$56&lt;&gt;"")*($C$7:$C$56&lt;&gt;"")*($I$7:$I$56&lt;&gt;"")*($I$7:$I$56&lt;&gt;"Annulé")*ISNUMBER($E$7:$E$56)*ISNUMBER($F$7:$F$56)*($F$7:$F$56&gt;=$E$7:$E$56)*($E$7:$E$56&gt;=DATE(2000,1,1))*($F$7:$F$56&lt;=DATE(2100,12,31))*($E$7:$E$56&lt;=F35)*($F$7:$F$56&gt;=E35)*(ROW($D$7:$D$56)&lt;&gt;ROW()))))</f>
        <v/>
      </c>
      <c r="K35" s="8" t="str">
        <f aca="false">IF(COUNTA(A35:F35,I35)=0,"",IF(OR(B35="",C35="",D35="",E35="",F35="",I35=""),"À compléter",IF(OR(NOT(ISNUMBER(E35)),NOT(ISNUMBER(F35)),F35&lt;E35,E35&lt;DATE(2000,1,1),F35&gt;DATE(2100,12,31)),"Dates invalides",IF(I35="Annulé","Annulé",IF(J35&gt;0,"CHEVAUCHEMENT","OK")))))</f>
        <v/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customFormat="false" ht="31.5" hidden="false" customHeight="true" outlineLevel="0" collapsed="false">
      <c r="A36" s="6"/>
      <c r="B36" s="6"/>
      <c r="C36" s="6"/>
      <c r="D36" s="6"/>
      <c r="E36" s="3"/>
      <c r="F36" s="3"/>
      <c r="G36" s="7" t="str">
        <f aca="false">IF(OR(OR(B36="",C36="",D36="",E36="",F36="",I36=""),OR(NOT(ISNUMBER(E36)),NOT(ISNUMBER(F36)),F36&lt;E36,E36&lt;DATE(2000,1,1),F36&gt;DATE(2100,12,31))),"",F36-E36+1)</f>
        <v/>
      </c>
      <c r="H36" s="7" t="str">
        <f aca="false">IF(OR(OR(B36="",C36="",D36="",E36="",F36="",I36=""),OR(NOT(ISNUMBER(E36)),NOT(ISNUMBER(F36)),F36&lt;E36,E36&lt;DATE(2000,1,1),F36&gt;DATE(2100,12,31))),"",NETWORKDAYS(E36,F36))</f>
        <v/>
      </c>
      <c r="I36" s="6"/>
      <c r="J36" s="7" t="str">
        <f aca="false">IF(OR(OR(B36="",C36="",D36="",E36="",F36="",I36=""),OR(NOT(ISNUMBER(E36)),NOT(ISNUMBER(F36)),F36&lt;E36,E36&lt;DATE(2000,1,1),F36&gt;DATE(2100,12,31))),"",IF(I36="Annulé",0,SUMPRODUCT(($D$7:$D$56=D36)*($B$7:$B$56&lt;&gt;"")*($C$7:$C$56&lt;&gt;"")*($I$7:$I$56&lt;&gt;"")*($I$7:$I$56&lt;&gt;"Annulé")*ISNUMBER($E$7:$E$56)*ISNUMBER($F$7:$F$56)*($F$7:$F$56&gt;=$E$7:$E$56)*($E$7:$E$56&gt;=DATE(2000,1,1))*($F$7:$F$56&lt;=DATE(2100,12,31))*($E$7:$E$56&lt;=F36)*($F$7:$F$56&gt;=E36)*(ROW($D$7:$D$56)&lt;&gt;ROW()))))</f>
        <v/>
      </c>
      <c r="K36" s="8" t="str">
        <f aca="false">IF(COUNTA(A36:F36,I36)=0,"",IF(OR(B36="",C36="",D36="",E36="",F36="",I36=""),"À compléter",IF(OR(NOT(ISNUMBER(E36)),NOT(ISNUMBER(F36)),F36&lt;E36,E36&lt;DATE(2000,1,1),F36&gt;DATE(2100,12,31)),"Dates invalides",IF(I36="Annulé","Annulé",IF(J36&gt;0,"CHEVAUCHEMENT","OK")))))</f>
        <v/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customFormat="false" ht="31.5" hidden="false" customHeight="true" outlineLevel="0" collapsed="false">
      <c r="A37" s="6"/>
      <c r="B37" s="6"/>
      <c r="C37" s="6"/>
      <c r="D37" s="6"/>
      <c r="E37" s="3"/>
      <c r="F37" s="3"/>
      <c r="G37" s="7" t="str">
        <f aca="false">IF(OR(OR(B37="",C37="",D37="",E37="",F37="",I37=""),OR(NOT(ISNUMBER(E37)),NOT(ISNUMBER(F37)),F37&lt;E37,E37&lt;DATE(2000,1,1),F37&gt;DATE(2100,12,31))),"",F37-E37+1)</f>
        <v/>
      </c>
      <c r="H37" s="7" t="str">
        <f aca="false">IF(OR(OR(B37="",C37="",D37="",E37="",F37="",I37=""),OR(NOT(ISNUMBER(E37)),NOT(ISNUMBER(F37)),F37&lt;E37,E37&lt;DATE(2000,1,1),F37&gt;DATE(2100,12,31))),"",NETWORKDAYS(E37,F37))</f>
        <v/>
      </c>
      <c r="I37" s="6"/>
      <c r="J37" s="7" t="str">
        <f aca="false">IF(OR(OR(B37="",C37="",D37="",E37="",F37="",I37=""),OR(NOT(ISNUMBER(E37)),NOT(ISNUMBER(F37)),F37&lt;E37,E37&lt;DATE(2000,1,1),F37&gt;DATE(2100,12,31))),"",IF(I37="Annulé",0,SUMPRODUCT(($D$7:$D$56=D37)*($B$7:$B$56&lt;&gt;"")*($C$7:$C$56&lt;&gt;"")*($I$7:$I$56&lt;&gt;"")*($I$7:$I$56&lt;&gt;"Annulé")*ISNUMBER($E$7:$E$56)*ISNUMBER($F$7:$F$56)*($F$7:$F$56&gt;=$E$7:$E$56)*($E$7:$E$56&gt;=DATE(2000,1,1))*($F$7:$F$56&lt;=DATE(2100,12,31))*($E$7:$E$56&lt;=F37)*($F$7:$F$56&gt;=E37)*(ROW($D$7:$D$56)&lt;&gt;ROW()))))</f>
        <v/>
      </c>
      <c r="K37" s="8" t="str">
        <f aca="false">IF(COUNTA(A37:F37,I37)=0,"",IF(OR(B37="",C37="",D37="",E37="",F37="",I37=""),"À compléter",IF(OR(NOT(ISNUMBER(E37)),NOT(ISNUMBER(F37)),F37&lt;E37,E37&lt;DATE(2000,1,1),F37&gt;DATE(2100,12,31)),"Dates invalides",IF(I37="Annulé","Annulé",IF(J37&gt;0,"CHEVAUCHEMENT","OK")))))</f>
        <v/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customFormat="false" ht="31.5" hidden="false" customHeight="true" outlineLevel="0" collapsed="false">
      <c r="A38" s="6"/>
      <c r="B38" s="6"/>
      <c r="C38" s="6"/>
      <c r="D38" s="6"/>
      <c r="E38" s="3"/>
      <c r="F38" s="3"/>
      <c r="G38" s="7" t="str">
        <f aca="false">IF(OR(OR(B38="",C38="",D38="",E38="",F38="",I38=""),OR(NOT(ISNUMBER(E38)),NOT(ISNUMBER(F38)),F38&lt;E38,E38&lt;DATE(2000,1,1),F38&gt;DATE(2100,12,31))),"",F38-E38+1)</f>
        <v/>
      </c>
      <c r="H38" s="7" t="str">
        <f aca="false">IF(OR(OR(B38="",C38="",D38="",E38="",F38="",I38=""),OR(NOT(ISNUMBER(E38)),NOT(ISNUMBER(F38)),F38&lt;E38,E38&lt;DATE(2000,1,1),F38&gt;DATE(2100,12,31))),"",NETWORKDAYS(E38,F38))</f>
        <v/>
      </c>
      <c r="I38" s="6"/>
      <c r="J38" s="7" t="str">
        <f aca="false">IF(OR(OR(B38="",C38="",D38="",E38="",F38="",I38=""),OR(NOT(ISNUMBER(E38)),NOT(ISNUMBER(F38)),F38&lt;E38,E38&lt;DATE(2000,1,1),F38&gt;DATE(2100,12,31))),"",IF(I38="Annulé",0,SUMPRODUCT(($D$7:$D$56=D38)*($B$7:$B$56&lt;&gt;"")*($C$7:$C$56&lt;&gt;"")*($I$7:$I$56&lt;&gt;"")*($I$7:$I$56&lt;&gt;"Annulé")*ISNUMBER($E$7:$E$56)*ISNUMBER($F$7:$F$56)*($F$7:$F$56&gt;=$E$7:$E$56)*($E$7:$E$56&gt;=DATE(2000,1,1))*($F$7:$F$56&lt;=DATE(2100,12,31))*($E$7:$E$56&lt;=F38)*($F$7:$F$56&gt;=E38)*(ROW($D$7:$D$56)&lt;&gt;ROW()))))</f>
        <v/>
      </c>
      <c r="K38" s="8" t="str">
        <f aca="false">IF(COUNTA(A38:F38,I38)=0,"",IF(OR(B38="",C38="",D38="",E38="",F38="",I38=""),"À compléter",IF(OR(NOT(ISNUMBER(E38)),NOT(ISNUMBER(F38)),F38&lt;E38,E38&lt;DATE(2000,1,1),F38&gt;DATE(2100,12,31)),"Dates invalides",IF(I38="Annulé","Annulé",IF(J38&gt;0,"CHEVAUCHEMENT","OK")))))</f>
        <v/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customFormat="false" ht="31.5" hidden="false" customHeight="true" outlineLevel="0" collapsed="false">
      <c r="A39" s="6"/>
      <c r="B39" s="6"/>
      <c r="C39" s="6"/>
      <c r="D39" s="6"/>
      <c r="E39" s="3"/>
      <c r="F39" s="3"/>
      <c r="G39" s="7" t="str">
        <f aca="false">IF(OR(OR(B39="",C39="",D39="",E39="",F39="",I39=""),OR(NOT(ISNUMBER(E39)),NOT(ISNUMBER(F39)),F39&lt;E39,E39&lt;DATE(2000,1,1),F39&gt;DATE(2100,12,31))),"",F39-E39+1)</f>
        <v/>
      </c>
      <c r="H39" s="7" t="str">
        <f aca="false">IF(OR(OR(B39="",C39="",D39="",E39="",F39="",I39=""),OR(NOT(ISNUMBER(E39)),NOT(ISNUMBER(F39)),F39&lt;E39,E39&lt;DATE(2000,1,1),F39&gt;DATE(2100,12,31))),"",NETWORKDAYS(E39,F39))</f>
        <v/>
      </c>
      <c r="I39" s="6"/>
      <c r="J39" s="7" t="str">
        <f aca="false">IF(OR(OR(B39="",C39="",D39="",E39="",F39="",I39=""),OR(NOT(ISNUMBER(E39)),NOT(ISNUMBER(F39)),F39&lt;E39,E39&lt;DATE(2000,1,1),F39&gt;DATE(2100,12,31))),"",IF(I39="Annulé",0,SUMPRODUCT(($D$7:$D$56=D39)*($B$7:$B$56&lt;&gt;"")*($C$7:$C$56&lt;&gt;"")*($I$7:$I$56&lt;&gt;"")*($I$7:$I$56&lt;&gt;"Annulé")*ISNUMBER($E$7:$E$56)*ISNUMBER($F$7:$F$56)*($F$7:$F$56&gt;=$E$7:$E$56)*($E$7:$E$56&gt;=DATE(2000,1,1))*($F$7:$F$56&lt;=DATE(2100,12,31))*($E$7:$E$56&lt;=F39)*($F$7:$F$56&gt;=E39)*(ROW($D$7:$D$56)&lt;&gt;ROW()))))</f>
        <v/>
      </c>
      <c r="K39" s="8" t="str">
        <f aca="false">IF(COUNTA(A39:F39,I39)=0,"",IF(OR(B39="",C39="",D39="",E39="",F39="",I39=""),"À compléter",IF(OR(NOT(ISNUMBER(E39)),NOT(ISNUMBER(F39)),F39&lt;E39,E39&lt;DATE(2000,1,1),F39&gt;DATE(2100,12,31)),"Dates invalides",IF(I39="Annulé","Annulé",IF(J39&gt;0,"CHEVAUCHEMENT","OK")))))</f>
        <v/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customFormat="false" ht="31.5" hidden="false" customHeight="true" outlineLevel="0" collapsed="false">
      <c r="A40" s="6"/>
      <c r="B40" s="6"/>
      <c r="C40" s="6"/>
      <c r="D40" s="6"/>
      <c r="E40" s="3"/>
      <c r="F40" s="3"/>
      <c r="G40" s="7" t="str">
        <f aca="false">IF(OR(OR(B40="",C40="",D40="",E40="",F40="",I40=""),OR(NOT(ISNUMBER(E40)),NOT(ISNUMBER(F40)),F40&lt;E40,E40&lt;DATE(2000,1,1),F40&gt;DATE(2100,12,31))),"",F40-E40+1)</f>
        <v/>
      </c>
      <c r="H40" s="7" t="str">
        <f aca="false">IF(OR(OR(B40="",C40="",D40="",E40="",F40="",I40=""),OR(NOT(ISNUMBER(E40)),NOT(ISNUMBER(F40)),F40&lt;E40,E40&lt;DATE(2000,1,1),F40&gt;DATE(2100,12,31))),"",NETWORKDAYS(E40,F40))</f>
        <v/>
      </c>
      <c r="I40" s="6"/>
      <c r="J40" s="7" t="str">
        <f aca="false">IF(OR(OR(B40="",C40="",D40="",E40="",F40="",I40=""),OR(NOT(ISNUMBER(E40)),NOT(ISNUMBER(F40)),F40&lt;E40,E40&lt;DATE(2000,1,1),F40&gt;DATE(2100,12,31))),"",IF(I40="Annulé",0,SUMPRODUCT(($D$7:$D$56=D40)*($B$7:$B$56&lt;&gt;"")*($C$7:$C$56&lt;&gt;"")*($I$7:$I$56&lt;&gt;"")*($I$7:$I$56&lt;&gt;"Annulé")*ISNUMBER($E$7:$E$56)*ISNUMBER($F$7:$F$56)*($F$7:$F$56&gt;=$E$7:$E$56)*($E$7:$E$56&gt;=DATE(2000,1,1))*($F$7:$F$56&lt;=DATE(2100,12,31))*($E$7:$E$56&lt;=F40)*($F$7:$F$56&gt;=E40)*(ROW($D$7:$D$56)&lt;&gt;ROW()))))</f>
        <v/>
      </c>
      <c r="K40" s="8" t="str">
        <f aca="false">IF(COUNTA(A40:F40,I40)=0,"",IF(OR(B40="",C40="",D40="",E40="",F40="",I40=""),"À compléter",IF(OR(NOT(ISNUMBER(E40)),NOT(ISNUMBER(F40)),F40&lt;E40,E40&lt;DATE(2000,1,1),F40&gt;DATE(2100,12,31)),"Dates invalides",IF(I40="Annulé","Annulé",IF(J40&gt;0,"CHEVAUCHEMENT","OK")))))</f>
        <v/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customFormat="false" ht="31.5" hidden="false" customHeight="true" outlineLevel="0" collapsed="false">
      <c r="A41" s="6"/>
      <c r="B41" s="6"/>
      <c r="C41" s="6"/>
      <c r="D41" s="6"/>
      <c r="E41" s="3"/>
      <c r="F41" s="3"/>
      <c r="G41" s="7" t="str">
        <f aca="false">IF(OR(OR(B41="",C41="",D41="",E41="",F41="",I41=""),OR(NOT(ISNUMBER(E41)),NOT(ISNUMBER(F41)),F41&lt;E41,E41&lt;DATE(2000,1,1),F41&gt;DATE(2100,12,31))),"",F41-E41+1)</f>
        <v/>
      </c>
      <c r="H41" s="7" t="str">
        <f aca="false">IF(OR(OR(B41="",C41="",D41="",E41="",F41="",I41=""),OR(NOT(ISNUMBER(E41)),NOT(ISNUMBER(F41)),F41&lt;E41,E41&lt;DATE(2000,1,1),F41&gt;DATE(2100,12,31))),"",NETWORKDAYS(E41,F41))</f>
        <v/>
      </c>
      <c r="I41" s="6"/>
      <c r="J41" s="7" t="str">
        <f aca="false">IF(OR(OR(B41="",C41="",D41="",E41="",F41="",I41=""),OR(NOT(ISNUMBER(E41)),NOT(ISNUMBER(F41)),F41&lt;E41,E41&lt;DATE(2000,1,1),F41&gt;DATE(2100,12,31))),"",IF(I41="Annulé",0,SUMPRODUCT(($D$7:$D$56=D41)*($B$7:$B$56&lt;&gt;"")*($C$7:$C$56&lt;&gt;"")*($I$7:$I$56&lt;&gt;"")*($I$7:$I$56&lt;&gt;"Annulé")*ISNUMBER($E$7:$E$56)*ISNUMBER($F$7:$F$56)*($F$7:$F$56&gt;=$E$7:$E$56)*($E$7:$E$56&gt;=DATE(2000,1,1))*($F$7:$F$56&lt;=DATE(2100,12,31))*($E$7:$E$56&lt;=F41)*($F$7:$F$56&gt;=E41)*(ROW($D$7:$D$56)&lt;&gt;ROW()))))</f>
        <v/>
      </c>
      <c r="K41" s="8" t="str">
        <f aca="false">IF(COUNTA(A41:F41,I41)=0,"",IF(OR(B41="",C41="",D41="",E41="",F41="",I41=""),"À compléter",IF(OR(NOT(ISNUMBER(E41)),NOT(ISNUMBER(F41)),F41&lt;E41,E41&lt;DATE(2000,1,1),F41&gt;DATE(2100,12,31)),"Dates invalides",IF(I41="Annulé","Annulé",IF(J41&gt;0,"CHEVAUCHEMENT","OK")))))</f>
        <v/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customFormat="false" ht="31.5" hidden="false" customHeight="true" outlineLevel="0" collapsed="false">
      <c r="A42" s="6"/>
      <c r="B42" s="6"/>
      <c r="C42" s="6"/>
      <c r="D42" s="6"/>
      <c r="E42" s="3"/>
      <c r="F42" s="3"/>
      <c r="G42" s="7" t="str">
        <f aca="false">IF(OR(OR(B42="",C42="",D42="",E42="",F42="",I42=""),OR(NOT(ISNUMBER(E42)),NOT(ISNUMBER(F42)),F42&lt;E42,E42&lt;DATE(2000,1,1),F42&gt;DATE(2100,12,31))),"",F42-E42+1)</f>
        <v/>
      </c>
      <c r="H42" s="7" t="str">
        <f aca="false">IF(OR(OR(B42="",C42="",D42="",E42="",F42="",I42=""),OR(NOT(ISNUMBER(E42)),NOT(ISNUMBER(F42)),F42&lt;E42,E42&lt;DATE(2000,1,1),F42&gt;DATE(2100,12,31))),"",NETWORKDAYS(E42,F42))</f>
        <v/>
      </c>
      <c r="I42" s="6"/>
      <c r="J42" s="7" t="str">
        <f aca="false">IF(OR(OR(B42="",C42="",D42="",E42="",F42="",I42=""),OR(NOT(ISNUMBER(E42)),NOT(ISNUMBER(F42)),F42&lt;E42,E42&lt;DATE(2000,1,1),F42&gt;DATE(2100,12,31))),"",IF(I42="Annulé",0,SUMPRODUCT(($D$7:$D$56=D42)*($B$7:$B$56&lt;&gt;"")*($C$7:$C$56&lt;&gt;"")*($I$7:$I$56&lt;&gt;"")*($I$7:$I$56&lt;&gt;"Annulé")*ISNUMBER($E$7:$E$56)*ISNUMBER($F$7:$F$56)*($F$7:$F$56&gt;=$E$7:$E$56)*($E$7:$E$56&gt;=DATE(2000,1,1))*($F$7:$F$56&lt;=DATE(2100,12,31))*($E$7:$E$56&lt;=F42)*($F$7:$F$56&gt;=E42)*(ROW($D$7:$D$56)&lt;&gt;ROW()))))</f>
        <v/>
      </c>
      <c r="K42" s="8" t="str">
        <f aca="false">IF(COUNTA(A42:F42,I42)=0,"",IF(OR(B42="",C42="",D42="",E42="",F42="",I42=""),"À compléter",IF(OR(NOT(ISNUMBER(E42)),NOT(ISNUMBER(F42)),F42&lt;E42,E42&lt;DATE(2000,1,1),F42&gt;DATE(2100,12,31)),"Dates invalides",IF(I42="Annulé","Annulé",IF(J42&gt;0,"CHEVAUCHEMENT","OK")))))</f>
        <v/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customFormat="false" ht="31.5" hidden="false" customHeight="true" outlineLevel="0" collapsed="false">
      <c r="A43" s="6"/>
      <c r="B43" s="6"/>
      <c r="C43" s="6"/>
      <c r="D43" s="6"/>
      <c r="E43" s="3"/>
      <c r="F43" s="3"/>
      <c r="G43" s="7" t="str">
        <f aca="false">IF(OR(OR(B43="",C43="",D43="",E43="",F43="",I43=""),OR(NOT(ISNUMBER(E43)),NOT(ISNUMBER(F43)),F43&lt;E43,E43&lt;DATE(2000,1,1),F43&gt;DATE(2100,12,31))),"",F43-E43+1)</f>
        <v/>
      </c>
      <c r="H43" s="7" t="str">
        <f aca="false">IF(OR(OR(B43="",C43="",D43="",E43="",F43="",I43=""),OR(NOT(ISNUMBER(E43)),NOT(ISNUMBER(F43)),F43&lt;E43,E43&lt;DATE(2000,1,1),F43&gt;DATE(2100,12,31))),"",NETWORKDAYS(E43,F43))</f>
        <v/>
      </c>
      <c r="I43" s="6"/>
      <c r="J43" s="7" t="str">
        <f aca="false">IF(OR(OR(B43="",C43="",D43="",E43="",F43="",I43=""),OR(NOT(ISNUMBER(E43)),NOT(ISNUMBER(F43)),F43&lt;E43,E43&lt;DATE(2000,1,1),F43&gt;DATE(2100,12,31))),"",IF(I43="Annulé",0,SUMPRODUCT(($D$7:$D$56=D43)*($B$7:$B$56&lt;&gt;"")*($C$7:$C$56&lt;&gt;"")*($I$7:$I$56&lt;&gt;"")*($I$7:$I$56&lt;&gt;"Annulé")*ISNUMBER($E$7:$E$56)*ISNUMBER($F$7:$F$56)*($F$7:$F$56&gt;=$E$7:$E$56)*($E$7:$E$56&gt;=DATE(2000,1,1))*($F$7:$F$56&lt;=DATE(2100,12,31))*($E$7:$E$56&lt;=F43)*($F$7:$F$56&gt;=E43)*(ROW($D$7:$D$56)&lt;&gt;ROW()))))</f>
        <v/>
      </c>
      <c r="K43" s="8" t="str">
        <f aca="false">IF(COUNTA(A43:F43,I43)=0,"",IF(OR(B43="",C43="",D43="",E43="",F43="",I43=""),"À compléter",IF(OR(NOT(ISNUMBER(E43)),NOT(ISNUMBER(F43)),F43&lt;E43,E43&lt;DATE(2000,1,1),F43&gt;DATE(2100,12,31)),"Dates invalides",IF(I43="Annulé","Annulé",IF(J43&gt;0,"CHEVAUCHEMENT","OK")))))</f>
        <v/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customFormat="false" ht="31.5" hidden="false" customHeight="true" outlineLevel="0" collapsed="false">
      <c r="A44" s="6"/>
      <c r="B44" s="6"/>
      <c r="C44" s="6"/>
      <c r="D44" s="6"/>
      <c r="E44" s="3"/>
      <c r="F44" s="3"/>
      <c r="G44" s="7" t="str">
        <f aca="false">IF(OR(OR(B44="",C44="",D44="",E44="",F44="",I44=""),OR(NOT(ISNUMBER(E44)),NOT(ISNUMBER(F44)),F44&lt;E44,E44&lt;DATE(2000,1,1),F44&gt;DATE(2100,12,31))),"",F44-E44+1)</f>
        <v/>
      </c>
      <c r="H44" s="7" t="str">
        <f aca="false">IF(OR(OR(B44="",C44="",D44="",E44="",F44="",I44=""),OR(NOT(ISNUMBER(E44)),NOT(ISNUMBER(F44)),F44&lt;E44,E44&lt;DATE(2000,1,1),F44&gt;DATE(2100,12,31))),"",NETWORKDAYS(E44,F44))</f>
        <v/>
      </c>
      <c r="I44" s="6"/>
      <c r="J44" s="7" t="str">
        <f aca="false">IF(OR(OR(B44="",C44="",D44="",E44="",F44="",I44=""),OR(NOT(ISNUMBER(E44)),NOT(ISNUMBER(F44)),F44&lt;E44,E44&lt;DATE(2000,1,1),F44&gt;DATE(2100,12,31))),"",IF(I44="Annulé",0,SUMPRODUCT(($D$7:$D$56=D44)*($B$7:$B$56&lt;&gt;"")*($C$7:$C$56&lt;&gt;"")*($I$7:$I$56&lt;&gt;"")*($I$7:$I$56&lt;&gt;"Annulé")*ISNUMBER($E$7:$E$56)*ISNUMBER($F$7:$F$56)*($F$7:$F$56&gt;=$E$7:$E$56)*($E$7:$E$56&gt;=DATE(2000,1,1))*($F$7:$F$56&lt;=DATE(2100,12,31))*($E$7:$E$56&lt;=F44)*($F$7:$F$56&gt;=E44)*(ROW($D$7:$D$56)&lt;&gt;ROW()))))</f>
        <v/>
      </c>
      <c r="K44" s="8" t="str">
        <f aca="false">IF(COUNTA(A44:F44,I44)=0,"",IF(OR(B44="",C44="",D44="",E44="",F44="",I44=""),"À compléter",IF(OR(NOT(ISNUMBER(E44)),NOT(ISNUMBER(F44)),F44&lt;E44,E44&lt;DATE(2000,1,1),F44&gt;DATE(2100,12,31)),"Dates invalides",IF(I44="Annulé","Annulé",IF(J44&gt;0,"CHEVAUCHEMENT","OK")))))</f>
        <v/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customFormat="false" ht="31.5" hidden="false" customHeight="true" outlineLevel="0" collapsed="false">
      <c r="A45" s="6"/>
      <c r="B45" s="6"/>
      <c r="C45" s="6"/>
      <c r="D45" s="6"/>
      <c r="E45" s="3"/>
      <c r="F45" s="3"/>
      <c r="G45" s="7" t="str">
        <f aca="false">IF(OR(OR(B45="",C45="",D45="",E45="",F45="",I45=""),OR(NOT(ISNUMBER(E45)),NOT(ISNUMBER(F45)),F45&lt;E45,E45&lt;DATE(2000,1,1),F45&gt;DATE(2100,12,31))),"",F45-E45+1)</f>
        <v/>
      </c>
      <c r="H45" s="7" t="str">
        <f aca="false">IF(OR(OR(B45="",C45="",D45="",E45="",F45="",I45=""),OR(NOT(ISNUMBER(E45)),NOT(ISNUMBER(F45)),F45&lt;E45,E45&lt;DATE(2000,1,1),F45&gt;DATE(2100,12,31))),"",NETWORKDAYS(E45,F45))</f>
        <v/>
      </c>
      <c r="I45" s="6"/>
      <c r="J45" s="7" t="str">
        <f aca="false">IF(OR(OR(B45="",C45="",D45="",E45="",F45="",I45=""),OR(NOT(ISNUMBER(E45)),NOT(ISNUMBER(F45)),F45&lt;E45,E45&lt;DATE(2000,1,1),F45&gt;DATE(2100,12,31))),"",IF(I45="Annulé",0,SUMPRODUCT(($D$7:$D$56=D45)*($B$7:$B$56&lt;&gt;"")*($C$7:$C$56&lt;&gt;"")*($I$7:$I$56&lt;&gt;"")*($I$7:$I$56&lt;&gt;"Annulé")*ISNUMBER($E$7:$E$56)*ISNUMBER($F$7:$F$56)*($F$7:$F$56&gt;=$E$7:$E$56)*($E$7:$E$56&gt;=DATE(2000,1,1))*($F$7:$F$56&lt;=DATE(2100,12,31))*($E$7:$E$56&lt;=F45)*($F$7:$F$56&gt;=E45)*(ROW($D$7:$D$56)&lt;&gt;ROW()))))</f>
        <v/>
      </c>
      <c r="K45" s="8" t="str">
        <f aca="false">IF(COUNTA(A45:F45,I45)=0,"",IF(OR(B45="",C45="",D45="",E45="",F45="",I45=""),"À compléter",IF(OR(NOT(ISNUMBER(E45)),NOT(ISNUMBER(F45)),F45&lt;E45,E45&lt;DATE(2000,1,1),F45&gt;DATE(2100,12,31)),"Dates invalides",IF(I45="Annulé","Annulé",IF(J45&gt;0,"CHEVAUCHEMENT","OK")))))</f>
        <v/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customFormat="false" ht="31.5" hidden="false" customHeight="true" outlineLevel="0" collapsed="false">
      <c r="A46" s="6"/>
      <c r="B46" s="6"/>
      <c r="C46" s="6"/>
      <c r="D46" s="6"/>
      <c r="E46" s="3"/>
      <c r="F46" s="3"/>
      <c r="G46" s="7" t="str">
        <f aca="false">IF(OR(OR(B46="",C46="",D46="",E46="",F46="",I46=""),OR(NOT(ISNUMBER(E46)),NOT(ISNUMBER(F46)),F46&lt;E46,E46&lt;DATE(2000,1,1),F46&gt;DATE(2100,12,31))),"",F46-E46+1)</f>
        <v/>
      </c>
      <c r="H46" s="7" t="str">
        <f aca="false">IF(OR(OR(B46="",C46="",D46="",E46="",F46="",I46=""),OR(NOT(ISNUMBER(E46)),NOT(ISNUMBER(F46)),F46&lt;E46,E46&lt;DATE(2000,1,1),F46&gt;DATE(2100,12,31))),"",NETWORKDAYS(E46,F46))</f>
        <v/>
      </c>
      <c r="I46" s="6"/>
      <c r="J46" s="7" t="str">
        <f aca="false">IF(OR(OR(B46="",C46="",D46="",E46="",F46="",I46=""),OR(NOT(ISNUMBER(E46)),NOT(ISNUMBER(F46)),F46&lt;E46,E46&lt;DATE(2000,1,1),F46&gt;DATE(2100,12,31))),"",IF(I46="Annulé",0,SUMPRODUCT(($D$7:$D$56=D46)*($B$7:$B$56&lt;&gt;"")*($C$7:$C$56&lt;&gt;"")*($I$7:$I$56&lt;&gt;"")*($I$7:$I$56&lt;&gt;"Annulé")*ISNUMBER($E$7:$E$56)*ISNUMBER($F$7:$F$56)*($F$7:$F$56&gt;=$E$7:$E$56)*($E$7:$E$56&gt;=DATE(2000,1,1))*($F$7:$F$56&lt;=DATE(2100,12,31))*($E$7:$E$56&lt;=F46)*($F$7:$F$56&gt;=E46)*(ROW($D$7:$D$56)&lt;&gt;ROW()))))</f>
        <v/>
      </c>
      <c r="K46" s="8" t="str">
        <f aca="false">IF(COUNTA(A46:F46,I46)=0,"",IF(OR(B46="",C46="",D46="",E46="",F46="",I46=""),"À compléter",IF(OR(NOT(ISNUMBER(E46)),NOT(ISNUMBER(F46)),F46&lt;E46,E46&lt;DATE(2000,1,1),F46&gt;DATE(2100,12,31)),"Dates invalides",IF(I46="Annulé","Annulé",IF(J46&gt;0,"CHEVAUCHEMENT","OK")))))</f>
        <v/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customFormat="false" ht="31.5" hidden="false" customHeight="true" outlineLevel="0" collapsed="false">
      <c r="A47" s="6"/>
      <c r="B47" s="6"/>
      <c r="C47" s="6"/>
      <c r="D47" s="6"/>
      <c r="E47" s="3"/>
      <c r="F47" s="3"/>
      <c r="G47" s="7" t="str">
        <f aca="false">IF(OR(OR(B47="",C47="",D47="",E47="",F47="",I47=""),OR(NOT(ISNUMBER(E47)),NOT(ISNUMBER(F47)),F47&lt;E47,E47&lt;DATE(2000,1,1),F47&gt;DATE(2100,12,31))),"",F47-E47+1)</f>
        <v/>
      </c>
      <c r="H47" s="7" t="str">
        <f aca="false">IF(OR(OR(B47="",C47="",D47="",E47="",F47="",I47=""),OR(NOT(ISNUMBER(E47)),NOT(ISNUMBER(F47)),F47&lt;E47,E47&lt;DATE(2000,1,1),F47&gt;DATE(2100,12,31))),"",NETWORKDAYS(E47,F47))</f>
        <v/>
      </c>
      <c r="I47" s="6"/>
      <c r="J47" s="7" t="str">
        <f aca="false">IF(OR(OR(B47="",C47="",D47="",E47="",F47="",I47=""),OR(NOT(ISNUMBER(E47)),NOT(ISNUMBER(F47)),F47&lt;E47,E47&lt;DATE(2000,1,1),F47&gt;DATE(2100,12,31))),"",IF(I47="Annulé",0,SUMPRODUCT(($D$7:$D$56=D47)*($B$7:$B$56&lt;&gt;"")*($C$7:$C$56&lt;&gt;"")*($I$7:$I$56&lt;&gt;"")*($I$7:$I$56&lt;&gt;"Annulé")*ISNUMBER($E$7:$E$56)*ISNUMBER($F$7:$F$56)*($F$7:$F$56&gt;=$E$7:$E$56)*($E$7:$E$56&gt;=DATE(2000,1,1))*($F$7:$F$56&lt;=DATE(2100,12,31))*($E$7:$E$56&lt;=F47)*($F$7:$F$56&gt;=E47)*(ROW($D$7:$D$56)&lt;&gt;ROW()))))</f>
        <v/>
      </c>
      <c r="K47" s="8" t="str">
        <f aca="false">IF(COUNTA(A47:F47,I47)=0,"",IF(OR(B47="",C47="",D47="",E47="",F47="",I47=""),"À compléter",IF(OR(NOT(ISNUMBER(E47)),NOT(ISNUMBER(F47)),F47&lt;E47,E47&lt;DATE(2000,1,1),F47&gt;DATE(2100,12,31)),"Dates invalides",IF(I47="Annulé","Annulé",IF(J47&gt;0,"CHEVAUCHEMENT","OK")))))</f>
        <v/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customFormat="false" ht="31.5" hidden="false" customHeight="true" outlineLevel="0" collapsed="false">
      <c r="A48" s="6"/>
      <c r="B48" s="6"/>
      <c r="C48" s="6"/>
      <c r="D48" s="6"/>
      <c r="E48" s="3"/>
      <c r="F48" s="3"/>
      <c r="G48" s="7" t="str">
        <f aca="false">IF(OR(OR(B48="",C48="",D48="",E48="",F48="",I48=""),OR(NOT(ISNUMBER(E48)),NOT(ISNUMBER(F48)),F48&lt;E48,E48&lt;DATE(2000,1,1),F48&gt;DATE(2100,12,31))),"",F48-E48+1)</f>
        <v/>
      </c>
      <c r="H48" s="7" t="str">
        <f aca="false">IF(OR(OR(B48="",C48="",D48="",E48="",F48="",I48=""),OR(NOT(ISNUMBER(E48)),NOT(ISNUMBER(F48)),F48&lt;E48,E48&lt;DATE(2000,1,1),F48&gt;DATE(2100,12,31))),"",NETWORKDAYS(E48,F48))</f>
        <v/>
      </c>
      <c r="I48" s="6"/>
      <c r="J48" s="7" t="str">
        <f aca="false">IF(OR(OR(B48="",C48="",D48="",E48="",F48="",I48=""),OR(NOT(ISNUMBER(E48)),NOT(ISNUMBER(F48)),F48&lt;E48,E48&lt;DATE(2000,1,1),F48&gt;DATE(2100,12,31))),"",IF(I48="Annulé",0,SUMPRODUCT(($D$7:$D$56=D48)*($B$7:$B$56&lt;&gt;"")*($C$7:$C$56&lt;&gt;"")*($I$7:$I$56&lt;&gt;"")*($I$7:$I$56&lt;&gt;"Annulé")*ISNUMBER($E$7:$E$56)*ISNUMBER($F$7:$F$56)*($F$7:$F$56&gt;=$E$7:$E$56)*($E$7:$E$56&gt;=DATE(2000,1,1))*($F$7:$F$56&lt;=DATE(2100,12,31))*($E$7:$E$56&lt;=F48)*($F$7:$F$56&gt;=E48)*(ROW($D$7:$D$56)&lt;&gt;ROW()))))</f>
        <v/>
      </c>
      <c r="K48" s="8" t="str">
        <f aca="false">IF(COUNTA(A48:F48,I48)=0,"",IF(OR(B48="",C48="",D48="",E48="",F48="",I48=""),"À compléter",IF(OR(NOT(ISNUMBER(E48)),NOT(ISNUMBER(F48)),F48&lt;E48,E48&lt;DATE(2000,1,1),F48&gt;DATE(2100,12,31)),"Dates invalides",IF(I48="Annulé","Annulé",IF(J48&gt;0,"CHEVAUCHEMENT","OK")))))</f>
        <v/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customFormat="false" ht="31.5" hidden="false" customHeight="true" outlineLevel="0" collapsed="false">
      <c r="A49" s="6"/>
      <c r="B49" s="6"/>
      <c r="C49" s="6"/>
      <c r="D49" s="6"/>
      <c r="E49" s="3"/>
      <c r="F49" s="3"/>
      <c r="G49" s="7" t="str">
        <f aca="false">IF(OR(OR(B49="",C49="",D49="",E49="",F49="",I49=""),OR(NOT(ISNUMBER(E49)),NOT(ISNUMBER(F49)),F49&lt;E49,E49&lt;DATE(2000,1,1),F49&gt;DATE(2100,12,31))),"",F49-E49+1)</f>
        <v/>
      </c>
      <c r="H49" s="7" t="str">
        <f aca="false">IF(OR(OR(B49="",C49="",D49="",E49="",F49="",I49=""),OR(NOT(ISNUMBER(E49)),NOT(ISNUMBER(F49)),F49&lt;E49,E49&lt;DATE(2000,1,1),F49&gt;DATE(2100,12,31))),"",NETWORKDAYS(E49,F49))</f>
        <v/>
      </c>
      <c r="I49" s="6"/>
      <c r="J49" s="7" t="str">
        <f aca="false">IF(OR(OR(B49="",C49="",D49="",E49="",F49="",I49=""),OR(NOT(ISNUMBER(E49)),NOT(ISNUMBER(F49)),F49&lt;E49,E49&lt;DATE(2000,1,1),F49&gt;DATE(2100,12,31))),"",IF(I49="Annulé",0,SUMPRODUCT(($D$7:$D$56=D49)*($B$7:$B$56&lt;&gt;"")*($C$7:$C$56&lt;&gt;"")*($I$7:$I$56&lt;&gt;"")*($I$7:$I$56&lt;&gt;"Annulé")*ISNUMBER($E$7:$E$56)*ISNUMBER($F$7:$F$56)*($F$7:$F$56&gt;=$E$7:$E$56)*($E$7:$E$56&gt;=DATE(2000,1,1))*($F$7:$F$56&lt;=DATE(2100,12,31))*($E$7:$E$56&lt;=F49)*($F$7:$F$56&gt;=E49)*(ROW($D$7:$D$56)&lt;&gt;ROW()))))</f>
        <v/>
      </c>
      <c r="K49" s="8" t="str">
        <f aca="false">IF(COUNTA(A49:F49,I49)=0,"",IF(OR(B49="",C49="",D49="",E49="",F49="",I49=""),"À compléter",IF(OR(NOT(ISNUMBER(E49)),NOT(ISNUMBER(F49)),F49&lt;E49,E49&lt;DATE(2000,1,1),F49&gt;DATE(2100,12,31)),"Dates invalides",IF(I49="Annulé","Annulé",IF(J49&gt;0,"CHEVAUCHEMENT","OK")))))</f>
        <v/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customFormat="false" ht="31.5" hidden="false" customHeight="true" outlineLevel="0" collapsed="false">
      <c r="A50" s="6"/>
      <c r="B50" s="6"/>
      <c r="C50" s="6"/>
      <c r="D50" s="6"/>
      <c r="E50" s="3"/>
      <c r="F50" s="3"/>
      <c r="G50" s="7" t="str">
        <f aca="false">IF(OR(OR(B50="",C50="",D50="",E50="",F50="",I50=""),OR(NOT(ISNUMBER(E50)),NOT(ISNUMBER(F50)),F50&lt;E50,E50&lt;DATE(2000,1,1),F50&gt;DATE(2100,12,31))),"",F50-E50+1)</f>
        <v/>
      </c>
      <c r="H50" s="7" t="str">
        <f aca="false">IF(OR(OR(B50="",C50="",D50="",E50="",F50="",I50=""),OR(NOT(ISNUMBER(E50)),NOT(ISNUMBER(F50)),F50&lt;E50,E50&lt;DATE(2000,1,1),F50&gt;DATE(2100,12,31))),"",NETWORKDAYS(E50,F50))</f>
        <v/>
      </c>
      <c r="I50" s="6"/>
      <c r="J50" s="7" t="str">
        <f aca="false">IF(OR(OR(B50="",C50="",D50="",E50="",F50="",I50=""),OR(NOT(ISNUMBER(E50)),NOT(ISNUMBER(F50)),F50&lt;E50,E50&lt;DATE(2000,1,1),F50&gt;DATE(2100,12,31))),"",IF(I50="Annulé",0,SUMPRODUCT(($D$7:$D$56=D50)*($B$7:$B$56&lt;&gt;"")*($C$7:$C$56&lt;&gt;"")*($I$7:$I$56&lt;&gt;"")*($I$7:$I$56&lt;&gt;"Annulé")*ISNUMBER($E$7:$E$56)*ISNUMBER($F$7:$F$56)*($F$7:$F$56&gt;=$E$7:$E$56)*($E$7:$E$56&gt;=DATE(2000,1,1))*($F$7:$F$56&lt;=DATE(2100,12,31))*($E$7:$E$56&lt;=F50)*($F$7:$F$56&gt;=E50)*(ROW($D$7:$D$56)&lt;&gt;ROW()))))</f>
        <v/>
      </c>
      <c r="K50" s="8" t="str">
        <f aca="false">IF(COUNTA(A50:F50,I50)=0,"",IF(OR(B50="",C50="",D50="",E50="",F50="",I50=""),"À compléter",IF(OR(NOT(ISNUMBER(E50)),NOT(ISNUMBER(F50)),F50&lt;E50,E50&lt;DATE(2000,1,1),F50&gt;DATE(2100,12,31)),"Dates invalides",IF(I50="Annulé","Annulé",IF(J50&gt;0,"CHEVAUCHEMENT","OK")))))</f>
        <v/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customFormat="false" ht="31.5" hidden="false" customHeight="true" outlineLevel="0" collapsed="false">
      <c r="A51" s="6"/>
      <c r="B51" s="6"/>
      <c r="C51" s="6"/>
      <c r="D51" s="6"/>
      <c r="E51" s="3"/>
      <c r="F51" s="3"/>
      <c r="G51" s="7" t="str">
        <f aca="false">IF(OR(OR(B51="",C51="",D51="",E51="",F51="",I51=""),OR(NOT(ISNUMBER(E51)),NOT(ISNUMBER(F51)),F51&lt;E51,E51&lt;DATE(2000,1,1),F51&gt;DATE(2100,12,31))),"",F51-E51+1)</f>
        <v/>
      </c>
      <c r="H51" s="7" t="str">
        <f aca="false">IF(OR(OR(B51="",C51="",D51="",E51="",F51="",I51=""),OR(NOT(ISNUMBER(E51)),NOT(ISNUMBER(F51)),F51&lt;E51,E51&lt;DATE(2000,1,1),F51&gt;DATE(2100,12,31))),"",NETWORKDAYS(E51,F51))</f>
        <v/>
      </c>
      <c r="I51" s="6"/>
      <c r="J51" s="7" t="str">
        <f aca="false">IF(OR(OR(B51="",C51="",D51="",E51="",F51="",I51=""),OR(NOT(ISNUMBER(E51)),NOT(ISNUMBER(F51)),F51&lt;E51,E51&lt;DATE(2000,1,1),F51&gt;DATE(2100,12,31))),"",IF(I51="Annulé",0,SUMPRODUCT(($D$7:$D$56=D51)*($B$7:$B$56&lt;&gt;"")*($C$7:$C$56&lt;&gt;"")*($I$7:$I$56&lt;&gt;"")*($I$7:$I$56&lt;&gt;"Annulé")*ISNUMBER($E$7:$E$56)*ISNUMBER($F$7:$F$56)*($F$7:$F$56&gt;=$E$7:$E$56)*($E$7:$E$56&gt;=DATE(2000,1,1))*($F$7:$F$56&lt;=DATE(2100,12,31))*($E$7:$E$56&lt;=F51)*($F$7:$F$56&gt;=E51)*(ROW($D$7:$D$56)&lt;&gt;ROW()))))</f>
        <v/>
      </c>
      <c r="K51" s="8" t="str">
        <f aca="false">IF(COUNTA(A51:F51,I51)=0,"",IF(OR(B51="",C51="",D51="",E51="",F51="",I51=""),"À compléter",IF(OR(NOT(ISNUMBER(E51)),NOT(ISNUMBER(F51)),F51&lt;E51,E51&lt;DATE(2000,1,1),F51&gt;DATE(2100,12,31)),"Dates invalides",IF(I51="Annulé","Annulé",IF(J51&gt;0,"CHEVAUCHEMENT","OK")))))</f>
        <v/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customFormat="false" ht="31.5" hidden="false" customHeight="true" outlineLevel="0" collapsed="false">
      <c r="A52" s="6"/>
      <c r="B52" s="6"/>
      <c r="C52" s="6"/>
      <c r="D52" s="6"/>
      <c r="E52" s="3"/>
      <c r="F52" s="3"/>
      <c r="G52" s="7" t="str">
        <f aca="false">IF(OR(OR(B52="",C52="",D52="",E52="",F52="",I52=""),OR(NOT(ISNUMBER(E52)),NOT(ISNUMBER(F52)),F52&lt;E52,E52&lt;DATE(2000,1,1),F52&gt;DATE(2100,12,31))),"",F52-E52+1)</f>
        <v/>
      </c>
      <c r="H52" s="7" t="str">
        <f aca="false">IF(OR(OR(B52="",C52="",D52="",E52="",F52="",I52=""),OR(NOT(ISNUMBER(E52)),NOT(ISNUMBER(F52)),F52&lt;E52,E52&lt;DATE(2000,1,1),F52&gt;DATE(2100,12,31))),"",NETWORKDAYS(E52,F52))</f>
        <v/>
      </c>
      <c r="I52" s="6"/>
      <c r="J52" s="7" t="str">
        <f aca="false">IF(OR(OR(B52="",C52="",D52="",E52="",F52="",I52=""),OR(NOT(ISNUMBER(E52)),NOT(ISNUMBER(F52)),F52&lt;E52,E52&lt;DATE(2000,1,1),F52&gt;DATE(2100,12,31))),"",IF(I52="Annulé",0,SUMPRODUCT(($D$7:$D$56=D52)*($B$7:$B$56&lt;&gt;"")*($C$7:$C$56&lt;&gt;"")*($I$7:$I$56&lt;&gt;"")*($I$7:$I$56&lt;&gt;"Annulé")*ISNUMBER($E$7:$E$56)*ISNUMBER($F$7:$F$56)*($F$7:$F$56&gt;=$E$7:$E$56)*($E$7:$E$56&gt;=DATE(2000,1,1))*($F$7:$F$56&lt;=DATE(2100,12,31))*($E$7:$E$56&lt;=F52)*($F$7:$F$56&gt;=E52)*(ROW($D$7:$D$56)&lt;&gt;ROW()))))</f>
        <v/>
      </c>
      <c r="K52" s="8" t="str">
        <f aca="false">IF(COUNTA(A52:F52,I52)=0,"",IF(OR(B52="",C52="",D52="",E52="",F52="",I52=""),"À compléter",IF(OR(NOT(ISNUMBER(E52)),NOT(ISNUMBER(F52)),F52&lt;E52,E52&lt;DATE(2000,1,1),F52&gt;DATE(2100,12,31)),"Dates invalides",IF(I52="Annulé","Annulé",IF(J52&gt;0,"CHEVAUCHEMENT","OK")))))</f>
        <v/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customFormat="false" ht="31.5" hidden="false" customHeight="true" outlineLevel="0" collapsed="false">
      <c r="A53" s="6"/>
      <c r="B53" s="6"/>
      <c r="C53" s="6"/>
      <c r="D53" s="6"/>
      <c r="E53" s="3"/>
      <c r="F53" s="3"/>
      <c r="G53" s="7" t="str">
        <f aca="false">IF(OR(OR(B53="",C53="",D53="",E53="",F53="",I53=""),OR(NOT(ISNUMBER(E53)),NOT(ISNUMBER(F53)),F53&lt;E53,E53&lt;DATE(2000,1,1),F53&gt;DATE(2100,12,31))),"",F53-E53+1)</f>
        <v/>
      </c>
      <c r="H53" s="7" t="str">
        <f aca="false">IF(OR(OR(B53="",C53="",D53="",E53="",F53="",I53=""),OR(NOT(ISNUMBER(E53)),NOT(ISNUMBER(F53)),F53&lt;E53,E53&lt;DATE(2000,1,1),F53&gt;DATE(2100,12,31))),"",NETWORKDAYS(E53,F53))</f>
        <v/>
      </c>
      <c r="I53" s="6"/>
      <c r="J53" s="7" t="str">
        <f aca="false">IF(OR(OR(B53="",C53="",D53="",E53="",F53="",I53=""),OR(NOT(ISNUMBER(E53)),NOT(ISNUMBER(F53)),F53&lt;E53,E53&lt;DATE(2000,1,1),F53&gt;DATE(2100,12,31))),"",IF(I53="Annulé",0,SUMPRODUCT(($D$7:$D$56=D53)*($B$7:$B$56&lt;&gt;"")*($C$7:$C$56&lt;&gt;"")*($I$7:$I$56&lt;&gt;"")*($I$7:$I$56&lt;&gt;"Annulé")*ISNUMBER($E$7:$E$56)*ISNUMBER($F$7:$F$56)*($F$7:$F$56&gt;=$E$7:$E$56)*($E$7:$E$56&gt;=DATE(2000,1,1))*($F$7:$F$56&lt;=DATE(2100,12,31))*($E$7:$E$56&lt;=F53)*($F$7:$F$56&gt;=E53)*(ROW($D$7:$D$56)&lt;&gt;ROW()))))</f>
        <v/>
      </c>
      <c r="K53" s="8" t="str">
        <f aca="false">IF(COUNTA(A53:F53,I53)=0,"",IF(OR(B53="",C53="",D53="",E53="",F53="",I53=""),"À compléter",IF(OR(NOT(ISNUMBER(E53)),NOT(ISNUMBER(F53)),F53&lt;E53,E53&lt;DATE(2000,1,1),F53&gt;DATE(2100,12,31)),"Dates invalides",IF(I53="Annulé","Annulé",IF(J53&gt;0,"CHEVAUCHEMENT","OK")))))</f>
        <v/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customFormat="false" ht="31.5" hidden="false" customHeight="true" outlineLevel="0" collapsed="false">
      <c r="A54" s="6"/>
      <c r="B54" s="6"/>
      <c r="C54" s="6"/>
      <c r="D54" s="6"/>
      <c r="E54" s="3"/>
      <c r="F54" s="3"/>
      <c r="G54" s="7" t="str">
        <f aca="false">IF(OR(OR(B54="",C54="",D54="",E54="",F54="",I54=""),OR(NOT(ISNUMBER(E54)),NOT(ISNUMBER(F54)),F54&lt;E54,E54&lt;DATE(2000,1,1),F54&gt;DATE(2100,12,31))),"",F54-E54+1)</f>
        <v/>
      </c>
      <c r="H54" s="7" t="str">
        <f aca="false">IF(OR(OR(B54="",C54="",D54="",E54="",F54="",I54=""),OR(NOT(ISNUMBER(E54)),NOT(ISNUMBER(F54)),F54&lt;E54,E54&lt;DATE(2000,1,1),F54&gt;DATE(2100,12,31))),"",NETWORKDAYS(E54,F54))</f>
        <v/>
      </c>
      <c r="I54" s="6"/>
      <c r="J54" s="7" t="str">
        <f aca="false">IF(OR(OR(B54="",C54="",D54="",E54="",F54="",I54=""),OR(NOT(ISNUMBER(E54)),NOT(ISNUMBER(F54)),F54&lt;E54,E54&lt;DATE(2000,1,1),F54&gt;DATE(2100,12,31))),"",IF(I54="Annulé",0,SUMPRODUCT(($D$7:$D$56=D54)*($B$7:$B$56&lt;&gt;"")*($C$7:$C$56&lt;&gt;"")*($I$7:$I$56&lt;&gt;"")*($I$7:$I$56&lt;&gt;"Annulé")*ISNUMBER($E$7:$E$56)*ISNUMBER($F$7:$F$56)*($F$7:$F$56&gt;=$E$7:$E$56)*($E$7:$E$56&gt;=DATE(2000,1,1))*($F$7:$F$56&lt;=DATE(2100,12,31))*($E$7:$E$56&lt;=F54)*($F$7:$F$56&gt;=E54)*(ROW($D$7:$D$56)&lt;&gt;ROW()))))</f>
        <v/>
      </c>
      <c r="K54" s="8" t="str">
        <f aca="false">IF(COUNTA(A54:F54,I54)=0,"",IF(OR(B54="",C54="",D54="",E54="",F54="",I54=""),"À compléter",IF(OR(NOT(ISNUMBER(E54)),NOT(ISNUMBER(F54)),F54&lt;E54,E54&lt;DATE(2000,1,1),F54&gt;DATE(2100,12,31)),"Dates invalides",IF(I54="Annulé","Annulé",IF(J54&gt;0,"CHEVAUCHEMENT","OK")))))</f>
        <v/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customFormat="false" ht="31.5" hidden="false" customHeight="true" outlineLevel="0" collapsed="false">
      <c r="A55" s="6"/>
      <c r="B55" s="6"/>
      <c r="C55" s="6"/>
      <c r="D55" s="6"/>
      <c r="E55" s="3"/>
      <c r="F55" s="3"/>
      <c r="G55" s="7" t="str">
        <f aca="false">IF(OR(OR(B55="",C55="",D55="",E55="",F55="",I55=""),OR(NOT(ISNUMBER(E55)),NOT(ISNUMBER(F55)),F55&lt;E55,E55&lt;DATE(2000,1,1),F55&gt;DATE(2100,12,31))),"",F55-E55+1)</f>
        <v/>
      </c>
      <c r="H55" s="7" t="str">
        <f aca="false">IF(OR(OR(B55="",C55="",D55="",E55="",F55="",I55=""),OR(NOT(ISNUMBER(E55)),NOT(ISNUMBER(F55)),F55&lt;E55,E55&lt;DATE(2000,1,1),F55&gt;DATE(2100,12,31))),"",NETWORKDAYS(E55,F55))</f>
        <v/>
      </c>
      <c r="I55" s="6"/>
      <c r="J55" s="7" t="str">
        <f aca="false">IF(OR(OR(B55="",C55="",D55="",E55="",F55="",I55=""),OR(NOT(ISNUMBER(E55)),NOT(ISNUMBER(F55)),F55&lt;E55,E55&lt;DATE(2000,1,1),F55&gt;DATE(2100,12,31))),"",IF(I55="Annulé",0,SUMPRODUCT(($D$7:$D$56=D55)*($B$7:$B$56&lt;&gt;"")*($C$7:$C$56&lt;&gt;"")*($I$7:$I$56&lt;&gt;"")*($I$7:$I$56&lt;&gt;"Annulé")*ISNUMBER($E$7:$E$56)*ISNUMBER($F$7:$F$56)*($F$7:$F$56&gt;=$E$7:$E$56)*($E$7:$E$56&gt;=DATE(2000,1,1))*($F$7:$F$56&lt;=DATE(2100,12,31))*($E$7:$E$56&lt;=F55)*($F$7:$F$56&gt;=E55)*(ROW($D$7:$D$56)&lt;&gt;ROW()))))</f>
        <v/>
      </c>
      <c r="K55" s="8" t="str">
        <f aca="false">IF(COUNTA(A55:F55,I55)=0,"",IF(OR(B55="",C55="",D55="",E55="",F55="",I55=""),"À compléter",IF(OR(NOT(ISNUMBER(E55)),NOT(ISNUMBER(F55)),F55&lt;E55,E55&lt;DATE(2000,1,1),F55&gt;DATE(2100,12,31)),"Dates invalides",IF(I55="Annulé","Annulé",IF(J55&gt;0,"CHEVAUCHEMENT","OK")))))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customFormat="false" ht="31.5" hidden="false" customHeight="true" outlineLevel="0" collapsed="false">
      <c r="A56" s="6"/>
      <c r="B56" s="6"/>
      <c r="C56" s="6"/>
      <c r="D56" s="6"/>
      <c r="E56" s="3"/>
      <c r="F56" s="3"/>
      <c r="G56" s="7" t="str">
        <f aca="false">IF(OR(OR(B56="",C56="",D56="",E56="",F56="",I56=""),OR(NOT(ISNUMBER(E56)),NOT(ISNUMBER(F56)),F56&lt;E56,E56&lt;DATE(2000,1,1),F56&gt;DATE(2100,12,31))),"",F56-E56+1)</f>
        <v/>
      </c>
      <c r="H56" s="7" t="str">
        <f aca="false">IF(OR(OR(B56="",C56="",D56="",E56="",F56="",I56=""),OR(NOT(ISNUMBER(E56)),NOT(ISNUMBER(F56)),F56&lt;E56,E56&lt;DATE(2000,1,1),F56&gt;DATE(2100,12,31))),"",NETWORKDAYS(E56,F56))</f>
        <v/>
      </c>
      <c r="I56" s="6"/>
      <c r="J56" s="7" t="str">
        <f aca="false">IF(OR(OR(B56="",C56="",D56="",E56="",F56="",I56=""),OR(NOT(ISNUMBER(E56)),NOT(ISNUMBER(F56)),F56&lt;E56,E56&lt;DATE(2000,1,1),F56&gt;DATE(2100,12,31))),"",IF(I56="Annulé",0,SUMPRODUCT(($D$7:$D$56=D56)*($B$7:$B$56&lt;&gt;"")*($C$7:$C$56&lt;&gt;"")*($I$7:$I$56&lt;&gt;"")*($I$7:$I$56&lt;&gt;"Annulé")*ISNUMBER($E$7:$E$56)*ISNUMBER($F$7:$F$56)*($F$7:$F$56&gt;=$E$7:$E$56)*($E$7:$E$56&gt;=DATE(2000,1,1))*($F$7:$F$56&lt;=DATE(2100,12,31))*($E$7:$E$56&lt;=F56)*($F$7:$F$56&gt;=E56)*(ROW($D$7:$D$56)&lt;&gt;ROW()))))</f>
        <v/>
      </c>
      <c r="K56" s="8" t="str">
        <f aca="false">IF(COUNTA(A56:F56,I56)=0,"",IF(OR(B56="",C56="",D56="",E56="",F56="",I56=""),"À compléter",IF(OR(NOT(ISNUMBER(E56)),NOT(ISNUMBER(F56)),F56&lt;E56,E56&lt;DATE(2000,1,1),F56&gt;DATE(2100,12,31)),"Dates invalides",IF(I56="Annulé","Annulé",IF(J56&gt;0,"CHEVAUCHEMENT","OK")))))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</sheetData>
  <autoFilter ref="A6:K56"/>
  <conditionalFormatting sqref="K7:K56">
    <cfRule type="expression" priority="2" aboveAverage="0" equalAverage="0" bottom="0" percent="0" rank="0" text="" dxfId="6">
      <formula>$J7&gt;0</formula>
    </cfRule>
  </conditionalFormatting>
  <conditionalFormatting sqref="M7:AG56">
    <cfRule type="expression" priority="3" aboveAverage="0" equalAverage="0" bottom="0" percent="0" rank="0" text="" dxfId="7">
      <formula>AND(ISNUMBER($E7),ISNUMBER($F7),$F7&gt;=$E7,$I7&lt;&gt;"Annulé",M$6&gt;=$E7,M$6&lt;=$F7)</formula>
    </cfRule>
  </conditionalFormatting>
  <dataValidations count="4">
    <dataValidation allowBlank="false" error="Choisissez un statut dans la liste." errorStyle="stop" errorTitle="Statut inconnu" operator="between" showDropDown="false" showErrorMessage="true" showInputMessage="false" sqref="I7:I56" type="list">
      <formula1>"Prévu,En cours,Terminé,Annulé"</formula1>
      <formula2>0</formula2>
    </dataValidation>
    <dataValidation allowBlank="true" error="Saisissez une date entre 2000 et 2100." errorStyle="stop" operator="between" showDropDown="false" showErrorMessage="true" showInputMessage="false" sqref="M4 E7:F56" type="date">
      <formula1>DATE(2000,1,1)</formula1>
      <formula2>DATE(2100,12,31)</formula2>
    </dataValidation>
    <dataValidation allowBlank="true" error="Ajoutez ce nom dans le répertoire avant de le choisir ici." errorStyle="stop" operator="between" showDropDown="false" showErrorMessage="true" showInputMessage="false" sqref="D7:D56" type="list">
      <formula1>EquipesListe</formula1>
      <formula2>0</formula2>
    </dataValidation>
    <dataValidation allowBlank="true" error="Ajoutez ce nom dans le répertoire avant de le choisir ici." errorStyle="stop" operator="between" showDropDown="false" showErrorMessage="true" showInputMessage="false" sqref="B7:B56" type="list">
      <formula1>ChantiersListe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4" min="1" style="0" width="30"/>
  </cols>
  <sheetData>
    <row r="1" customFormat="false" ht="30" hidden="false" customHeight="true" outlineLevel="0" collapsed="false">
      <c r="A1" s="1" t="s">
        <v>32</v>
      </c>
      <c r="B1" s="1" t="s">
        <v>53</v>
      </c>
      <c r="C1" s="1" t="s">
        <v>54</v>
      </c>
      <c r="D1" s="1" t="s">
        <v>55</v>
      </c>
    </row>
    <row r="2" customFormat="false" ht="15" hidden="false" customHeight="false" outlineLevel="0" collapsed="false">
      <c r="A2" s="2" t="s">
        <v>43</v>
      </c>
      <c r="B2" s="2" t="s">
        <v>56</v>
      </c>
      <c r="C2" s="2" t="s">
        <v>56</v>
      </c>
      <c r="D2" s="2" t="s">
        <v>57</v>
      </c>
    </row>
    <row r="3" customFormat="false" ht="15" hidden="false" customHeight="false" outlineLevel="0" collapsed="false">
      <c r="A3" s="2" t="s">
        <v>48</v>
      </c>
      <c r="B3" s="2" t="s">
        <v>56</v>
      </c>
      <c r="C3" s="2" t="s">
        <v>56</v>
      </c>
      <c r="D3" s="2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4" min="1" style="0" width="30"/>
  </cols>
  <sheetData>
    <row r="1" customFormat="false" ht="30" hidden="false" customHeight="true" outlineLevel="0" collapsed="false">
      <c r="A1" s="1" t="s">
        <v>34</v>
      </c>
      <c r="B1" s="1" t="s">
        <v>59</v>
      </c>
      <c r="C1" s="1" t="s">
        <v>60</v>
      </c>
      <c r="D1" s="1" t="s">
        <v>61</v>
      </c>
    </row>
    <row r="2" customFormat="false" ht="15" hidden="false" customHeight="false" outlineLevel="0" collapsed="false">
      <c r="A2" s="2" t="s">
        <v>45</v>
      </c>
      <c r="B2" s="2" t="s">
        <v>56</v>
      </c>
      <c r="C2" s="2" t="s">
        <v>56</v>
      </c>
      <c r="D2" s="2" t="s">
        <v>56</v>
      </c>
    </row>
    <row r="3" customFormat="false" ht="15" hidden="false" customHeight="false" outlineLevel="0" collapsed="false">
      <c r="A3" s="2" t="s">
        <v>52</v>
      </c>
      <c r="B3" s="2" t="s">
        <v>56</v>
      </c>
      <c r="C3" s="2" t="s">
        <v>56</v>
      </c>
      <c r="D3" s="2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2026-09-23T13:51:30Z</dcterms:created>
  <dc:creator>openpyxl</dc:creator>
  <dc:description/>
  <dc:language>en-US</dc:language>
  <cp:lastModifiedBy/>
  <dcterms:modified xsi:type="dcterms:W3CDTF">2026-09-23T13:51:30Z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